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Schuldirektion\Schulergänzende Tagesstruktur\Tagesstrukturen\06_Website der Gemeinde Emmen\SJ 2025_26\"/>
    </mc:Choice>
  </mc:AlternateContent>
  <bookViews>
    <workbookView xWindow="0" yWindow="0" windowWidth="38400" windowHeight="17712"/>
  </bookViews>
  <sheets>
    <sheet name="Kosten berechnen" sheetId="1" r:id="rId1"/>
    <sheet name="2. Kind" sheetId="2" r:id="rId2"/>
    <sheet name="3. Kind" sheetId="3" r:id="rId3"/>
    <sheet name="4. Kind" sheetId="5" r:id="rId4"/>
    <sheet name="Tarifstruktur Gde Emmen" sheetId="4" r:id="rId5"/>
  </sheets>
  <definedNames>
    <definedName name="_xlnm.Print_Area" localSheetId="1">'2. Kind'!$A$1:$K$34</definedName>
    <definedName name="_xlnm.Print_Area" localSheetId="2">'3. Kind'!$A$1:$K$33</definedName>
    <definedName name="_xlnm.Print_Area" localSheetId="3">'4. Kind'!$A$1:$K$30</definedName>
    <definedName name="_xlnm.Print_Area" localSheetId="0">'Kosten berechnen'!$A$1:$L$42</definedName>
    <definedName name="_xlnm.Print_Area" localSheetId="4">'Tarifstruktur Gde Emmen'!$A$1:$F$128</definedName>
    <definedName name="Z_013737F2_862B_4E78_82F8_CD223FBEC6BE_.wvu.PrintArea" localSheetId="1" hidden="1">'2. Kind'!$B$1:$K$32</definedName>
    <definedName name="Z_013737F2_862B_4E78_82F8_CD223FBEC6BE_.wvu.PrintArea" localSheetId="2" hidden="1">'3. Kind'!$B$1:$K$32</definedName>
    <definedName name="Z_013737F2_862B_4E78_82F8_CD223FBEC6BE_.wvu.PrintArea" localSheetId="3" hidden="1">'4. Kind'!$B$1:$K$29</definedName>
    <definedName name="Z_013737F2_862B_4E78_82F8_CD223FBEC6BE_.wvu.PrintArea" localSheetId="0" hidden="1">'Kosten berechnen'!$B$1:$K$40</definedName>
    <definedName name="Z_013737F2_862B_4E78_82F8_CD223FBEC6BE_.wvu.PrintArea" localSheetId="4" hidden="1">'Tarifstruktur Gde Emmen'!#REF!</definedName>
    <definedName name="Z_013737F2_862B_4E78_82F8_CD223FBEC6BE_.wvu.Rows" localSheetId="1" hidden="1">'2. Kind'!$20:$20</definedName>
    <definedName name="Z_013737F2_862B_4E78_82F8_CD223FBEC6BE_.wvu.Rows" localSheetId="2" hidden="1">'3. Kind'!$20:$20</definedName>
    <definedName name="Z_013737F2_862B_4E78_82F8_CD223FBEC6BE_.wvu.Rows" localSheetId="3" hidden="1">'4. Kind'!$20:$20</definedName>
    <definedName name="Z_013737F2_862B_4E78_82F8_CD223FBEC6BE_.wvu.Rows" localSheetId="0" hidden="1">'Kosten berechnen'!$20:$20</definedName>
    <definedName name="Z_0BD0BA22_9AD6_4D55_A6BD_24F6F08AFBE3_.wvu.PrintArea" localSheetId="1" hidden="1">'2. Kind'!$B$2:$K$29</definedName>
    <definedName name="Z_0BD0BA22_9AD6_4D55_A6BD_24F6F08AFBE3_.wvu.PrintArea" localSheetId="2" hidden="1">'3. Kind'!$B$2:$K$29</definedName>
    <definedName name="Z_0BD0BA22_9AD6_4D55_A6BD_24F6F08AFBE3_.wvu.PrintArea" localSheetId="3" hidden="1">'4. Kind'!$B$2:$K$26</definedName>
    <definedName name="Z_0BD0BA22_9AD6_4D55_A6BD_24F6F08AFBE3_.wvu.PrintArea" localSheetId="0" hidden="1">'Kosten berechnen'!$B$2:$K$32</definedName>
    <definedName name="Z_0BD0BA22_9AD6_4D55_A6BD_24F6F08AFBE3_.wvu.Rows" localSheetId="1" hidden="1">'2. Kind'!$20:$20</definedName>
    <definedName name="Z_0BD0BA22_9AD6_4D55_A6BD_24F6F08AFBE3_.wvu.Rows" localSheetId="2" hidden="1">'3. Kind'!$20:$20</definedName>
    <definedName name="Z_0BD0BA22_9AD6_4D55_A6BD_24F6F08AFBE3_.wvu.Rows" localSheetId="3" hidden="1">'4. Kind'!$20:$20</definedName>
    <definedName name="Z_0BD0BA22_9AD6_4D55_A6BD_24F6F08AFBE3_.wvu.Rows" localSheetId="0" hidden="1">'Kosten berechnen'!$20:$20</definedName>
    <definedName name="Z_3F729104_337F_459B_A154_7F91DDA5220B_.wvu.PrintArea" localSheetId="1" hidden="1">'2. Kind'!$B$2:$K$29</definedName>
    <definedName name="Z_3F729104_337F_459B_A154_7F91DDA5220B_.wvu.PrintArea" localSheetId="2" hidden="1">'3. Kind'!$B$2:$K$29</definedName>
    <definedName name="Z_3F729104_337F_459B_A154_7F91DDA5220B_.wvu.PrintArea" localSheetId="3" hidden="1">'4. Kind'!$B$2:$K$26</definedName>
    <definedName name="Z_3F729104_337F_459B_A154_7F91DDA5220B_.wvu.PrintArea" localSheetId="0" hidden="1">'Kosten berechnen'!$B$2:$K$32</definedName>
    <definedName name="Z_3F729104_337F_459B_A154_7F91DDA5220B_.wvu.Rows" localSheetId="1" hidden="1">'2. Kind'!$20:$20</definedName>
    <definedName name="Z_3F729104_337F_459B_A154_7F91DDA5220B_.wvu.Rows" localSheetId="2" hidden="1">'3. Kind'!$20:$20</definedName>
    <definedName name="Z_3F729104_337F_459B_A154_7F91DDA5220B_.wvu.Rows" localSheetId="3" hidden="1">'4. Kind'!$20:$20</definedName>
    <definedName name="Z_3F729104_337F_459B_A154_7F91DDA5220B_.wvu.Rows" localSheetId="0" hidden="1">'Kosten berechnen'!$20:$20</definedName>
  </definedNames>
  <calcPr calcId="162913"/>
  <customWorkbookViews>
    <customWorkbookView name="blasiun - Persönliche Ansicht" guid="{0BD0BA22-9AD6-4D55-A6BD-24F6F08AFBE3}" mergeInterval="0" personalView="1" maximized="1" xWindow="1" yWindow="1" windowWidth="1676" windowHeight="823" activeSheetId="1"/>
    <customWorkbookView name="Blasius Nicole - Persönliche Ansicht" guid="{3F729104-337F-459B-A154-7F91DDA5220B}" mergeInterval="0" personalView="1" maximized="1" xWindow="-9" yWindow="-9" windowWidth="1938" windowHeight="1050" activeSheetId="1"/>
    <customWorkbookView name="Sanchez Carmen - Persönliche Ansicht" guid="{013737F2-862B-4E78-82F8-CD223FBEC6BE}" mergeInterval="0" personalView="1" showHorizontalScroll="0" showVerticalScroll="0" xWindow="2875" yWindow="240" windowWidth="1699" windowHeight="114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5" l="1"/>
  <c r="I21" i="5"/>
  <c r="K21" i="2"/>
  <c r="I21" i="2"/>
  <c r="K21" i="3"/>
  <c r="I21" i="3"/>
  <c r="J22" i="3"/>
  <c r="K21" i="1"/>
  <c r="I21" i="1"/>
  <c r="K19" i="1" l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J22" i="2" s="1"/>
  <c r="K11" i="2"/>
  <c r="J11" i="2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9" i="5"/>
  <c r="K18" i="5"/>
  <c r="K17" i="5"/>
  <c r="K16" i="5"/>
  <c r="K15" i="5"/>
  <c r="K14" i="5"/>
  <c r="K13" i="5"/>
  <c r="K12" i="5"/>
  <c r="K11" i="5"/>
  <c r="J19" i="5"/>
  <c r="J18" i="5"/>
  <c r="J17" i="5"/>
  <c r="J16" i="5"/>
  <c r="J15" i="5"/>
  <c r="J14" i="5"/>
  <c r="J13" i="5"/>
  <c r="J12" i="5"/>
  <c r="J11" i="5"/>
  <c r="I16" i="5"/>
  <c r="I16" i="3"/>
  <c r="F61" i="4"/>
  <c r="F48" i="4"/>
  <c r="F43" i="4"/>
  <c r="F38" i="4"/>
  <c r="F33" i="4"/>
  <c r="F28" i="4"/>
  <c r="F23" i="4"/>
  <c r="F18" i="4"/>
  <c r="F13" i="4"/>
  <c r="F8" i="4"/>
  <c r="F85" i="4"/>
  <c r="F82" i="4"/>
  <c r="F79" i="4"/>
  <c r="F76" i="4"/>
  <c r="F73" i="4"/>
  <c r="F70" i="4"/>
  <c r="F67" i="4"/>
  <c r="F64" i="4"/>
  <c r="F49" i="4"/>
  <c r="F47" i="4"/>
  <c r="F46" i="4"/>
  <c r="F44" i="4"/>
  <c r="F42" i="4"/>
  <c r="F41" i="4"/>
  <c r="F39" i="4"/>
  <c r="F37" i="4"/>
  <c r="F36" i="4"/>
  <c r="F34" i="4"/>
  <c r="I16" i="2" s="1"/>
  <c r="F32" i="4"/>
  <c r="F31" i="4"/>
  <c r="F29" i="4"/>
  <c r="I15" i="5" s="1"/>
  <c r="F27" i="4"/>
  <c r="F26" i="4"/>
  <c r="I15" i="3" s="1"/>
  <c r="F24" i="4"/>
  <c r="F22" i="4"/>
  <c r="F21" i="4"/>
  <c r="F19" i="4"/>
  <c r="I13" i="3" s="1"/>
  <c r="F17" i="4"/>
  <c r="F16" i="4"/>
  <c r="F14" i="4"/>
  <c r="F12" i="4"/>
  <c r="F11" i="4"/>
  <c r="F9" i="4"/>
  <c r="I11" i="1" s="1"/>
  <c r="F7" i="4"/>
  <c r="I11" i="2" s="1"/>
  <c r="F6" i="4"/>
  <c r="I19" i="2" l="1"/>
  <c r="I19" i="3"/>
  <c r="I19" i="5"/>
  <c r="I19" i="1"/>
  <c r="I18" i="5"/>
  <c r="I18" i="1"/>
  <c r="I18" i="3"/>
  <c r="I18" i="2"/>
  <c r="I17" i="5"/>
  <c r="I17" i="3"/>
  <c r="I17" i="1"/>
  <c r="I17" i="2"/>
  <c r="I16" i="1"/>
  <c r="I15" i="2"/>
  <c r="I15" i="1"/>
  <c r="I14" i="5"/>
  <c r="I14" i="1"/>
  <c r="I14" i="3"/>
  <c r="I14" i="2"/>
  <c r="I13" i="5"/>
  <c r="I13" i="1"/>
  <c r="I13" i="2"/>
  <c r="I12" i="3"/>
  <c r="I12" i="1"/>
  <c r="I12" i="2"/>
  <c r="I12" i="5"/>
  <c r="K22" i="3"/>
  <c r="I11" i="3"/>
  <c r="I11" i="5"/>
  <c r="K22" i="5"/>
  <c r="J22" i="1"/>
  <c r="K22" i="1"/>
  <c r="J29" i="1"/>
  <c r="I22" i="1" l="1"/>
  <c r="J22" i="5"/>
  <c r="I22" i="3" l="1"/>
  <c r="I22" i="5"/>
  <c r="J27" i="1"/>
  <c r="J28" i="1"/>
  <c r="I23" i="1" l="1"/>
  <c r="I30" i="1"/>
  <c r="I24" i="1" l="1"/>
  <c r="I23" i="2"/>
  <c r="I32" i="1" l="1"/>
  <c r="I31" i="1"/>
  <c r="K22" i="2" l="1"/>
  <c r="I22" i="2" s="1"/>
  <c r="I24" i="2" s="1"/>
  <c r="I25" i="2" l="1"/>
  <c r="I26" i="2"/>
  <c r="I23" i="3"/>
  <c r="I24" i="3" s="1"/>
  <c r="I23" i="5" l="1"/>
  <c r="I24" i="5" s="1"/>
  <c r="I25" i="3"/>
  <c r="I26" i="3"/>
  <c r="I25" i="5" l="1"/>
  <c r="I26" i="5"/>
</calcChain>
</file>

<file path=xl/sharedStrings.xml><?xml version="1.0" encoding="utf-8"?>
<sst xmlns="http://schemas.openxmlformats.org/spreadsheetml/2006/main" count="337" uniqueCount="111">
  <si>
    <t>Kosten pro Schulwoche</t>
  </si>
  <si>
    <t>Tagesbetreuung und Mittagstisch</t>
  </si>
  <si>
    <t>Kosten Betreuung pro Schulwoche</t>
  </si>
  <si>
    <t>1 Kind</t>
  </si>
  <si>
    <t>1 Kind (Basis)</t>
  </si>
  <si>
    <t>massgebendes
Einkommen</t>
  </si>
  <si>
    <t>Die Berechnungen dienen als Richtwerte und sind unverbindlich.</t>
  </si>
  <si>
    <t>bis 29'999</t>
  </si>
  <si>
    <t xml:space="preserve">Wie viel Mal pro Schulwoche ist das Kind anwesend? Anzahl eintragen! </t>
  </si>
  <si>
    <t xml:space="preserve">Berechnung der Betreuungskosten (Kalkulation) </t>
  </si>
  <si>
    <t>bis CHF 29'999.00</t>
  </si>
  <si>
    <t>Angebot</t>
  </si>
  <si>
    <t>Element</t>
  </si>
  <si>
    <t>Kosten Betreuung</t>
  </si>
  <si>
    <t>Kosten Essen
(Frühstück/Mittag-essen/Zvieri)</t>
  </si>
  <si>
    <t>Total</t>
  </si>
  <si>
    <t>Frühstück und Betreuung</t>
  </si>
  <si>
    <t>I</t>
  </si>
  <si>
    <t>Mittagessen, Ruhe- und Bewegungszeit</t>
  </si>
  <si>
    <t>II</t>
  </si>
  <si>
    <t>III</t>
  </si>
  <si>
    <t>IV</t>
  </si>
  <si>
    <t>CHF 30'000.00 bis CHF 39'999.00</t>
  </si>
  <si>
    <t>CHF 40'000.00 bis CHF 49'999.00</t>
  </si>
  <si>
    <t>CHF 50'000.00 bis CHF 59'999.00</t>
  </si>
  <si>
    <t>CHF 60'000.00 bis CHF 69'999.00</t>
  </si>
  <si>
    <t>CHF 70'000.00 bis CHF 79'999.00</t>
  </si>
  <si>
    <t>CHF 80'000.00 bis CHF 89'999.00</t>
  </si>
  <si>
    <t>CHF 90'000.00 bis CHF 99'999.00</t>
  </si>
  <si>
    <t>ab CHF 100'000.00</t>
  </si>
  <si>
    <t>ab 100'000</t>
  </si>
  <si>
    <t xml:space="preserve">2. Kind </t>
  </si>
  <si>
    <t>3. Kind</t>
  </si>
  <si>
    <t>Falls ein drittes Kind aus der gleichen Familie betreut wird, hier bitte die Zahl 1 eingeben</t>
  </si>
  <si>
    <t>Falls ein zweites Kind aus der gleichen Familie betreut wird, hier bitte die Zahl 1 eingeben</t>
  </si>
  <si>
    <t>Mittagessen, Ruhe und Bewegungs-zeit</t>
  </si>
  <si>
    <t>07.00-08.00</t>
  </si>
  <si>
    <t>11.45-13.30</t>
  </si>
  <si>
    <t>13.30-15.05</t>
  </si>
  <si>
    <t>15.15-18.00</t>
  </si>
  <si>
    <t>4. Kind</t>
  </si>
  <si>
    <t>Falls ein viertes Kind aus der gleichen Familie betreut wird, hier bitte die Zahl 1 eingeben</t>
  </si>
  <si>
    <r>
      <t xml:space="preserve">Kosten Betreuung pro Jahr
(Basis </t>
    </r>
    <r>
      <rPr>
        <b/>
        <sz val="10"/>
        <color rgb="FFFF0000"/>
        <rFont val="Arial"/>
        <family val="2"/>
      </rPr>
      <t>37</t>
    </r>
    <r>
      <rPr>
        <b/>
        <sz val="10"/>
        <rFont val="Arial"/>
        <family val="2"/>
      </rPr>
      <t xml:space="preserve"> Schulwochen)</t>
    </r>
  </si>
  <si>
    <r>
      <t xml:space="preserve">Durchschnittliche Kosten Betreuung pro Monat
(Basis </t>
    </r>
    <r>
      <rPr>
        <b/>
        <sz val="10"/>
        <color rgb="FFFF0000"/>
        <rFont val="Arial"/>
        <family val="2"/>
      </rPr>
      <t>37</t>
    </r>
    <r>
      <rPr>
        <b/>
        <sz val="10"/>
        <rFont val="Arial"/>
        <family val="2"/>
      </rPr>
      <t xml:space="preserve"> Schulwochen / 12 Monate)</t>
    </r>
  </si>
  <si>
    <t>Geschwister mit Ermässigung</t>
  </si>
  <si>
    <t>2. Kind</t>
  </si>
  <si>
    <t>Übertrag Kind 1 (Kosten Betreuung pro Schulwoche)</t>
  </si>
  <si>
    <t>Kosten Betreuung pro Schulwoche, 2. Kind inkl. 10% Rabatt</t>
  </si>
  <si>
    <t>Gesamttotal pro Schulwoche</t>
  </si>
  <si>
    <t>Total Kind 1 + Kind 2</t>
  </si>
  <si>
    <t>Total Kind 1 + Kind 2 + Kind 3</t>
  </si>
  <si>
    <t>Übertrag Kind 1+2 (Kosten Betreuung pro Schulwoche)</t>
  </si>
  <si>
    <t>Kosten Betreuung pro Schulwoche, 3. Kind inkl. 20% Rabatt</t>
  </si>
  <si>
    <t>Unterscheiden sich die Betreuungsmodule von mehreren Kindern aus derselben Familie, wird die Berechnung der Betreuungskosten ab Kind 2 mittels separaten Listen gemacht. Dafür klicken Sie bitte auf untenstehendes Feld.</t>
  </si>
  <si>
    <t>Unterscheiden sich die Betreuungsmodule von weiteren Kindern aus derselben Familie, wird die Berechnung der Betreuungskosten mittels separaten Listen gemacht. Dafür klicken Sie bitte auf das untenstehende Feld.</t>
  </si>
  <si>
    <t>Übertrag Kind 1+2 +3 (Kosten Betreuung pro Schulwoche)</t>
  </si>
  <si>
    <t>Kosten Betreuung pro Schulwoche, 4. Kind inkl. 20% Rabatt</t>
  </si>
  <si>
    <t>Bei weiteren Kindern</t>
  </si>
  <si>
    <t>Durchschnittliche Kosten Betreuung pro Monat
(Basis 37 Schulwochen / 12 Monate)</t>
  </si>
  <si>
    <t>Kosten Betreuung pro Jahr
(Basis 37 Schulwochen)</t>
  </si>
  <si>
    <t>Durchschnittliche Geamtkosten Betreuung pro Monat
(Basis 37 Schulwochen / 12 Monate)</t>
  </si>
  <si>
    <t>Gesamtkosten Betreuung pro Jahr
(Basis 37 Schulwochen)</t>
  </si>
  <si>
    <t>Gesamttotal für mehrere Kinder</t>
  </si>
  <si>
    <t>Bei weiteren Kindern:</t>
  </si>
  <si>
    <t>Durchschnittliche Gesamtkosten Betreuung pro Monat
(Basis 37 Schulwochen / 12 Monate)</t>
  </si>
  <si>
    <t>Total Kind 1 bis Kind 4</t>
  </si>
  <si>
    <r>
      <t xml:space="preserve">Bei weiteren Kindern mit </t>
    </r>
    <r>
      <rPr>
        <b/>
        <u/>
        <sz val="11"/>
        <color theme="1"/>
        <rFont val="Arial"/>
        <family val="2"/>
      </rPr>
      <t>abweichendem</t>
    </r>
    <r>
      <rPr>
        <b/>
        <sz val="11"/>
        <color theme="1"/>
        <rFont val="Arial"/>
        <family val="2"/>
      </rPr>
      <t xml:space="preserve"> Betreuungsangebot:</t>
    </r>
  </si>
  <si>
    <r>
      <t xml:space="preserve">Bei mehreren Kindern mit </t>
    </r>
    <r>
      <rPr>
        <b/>
        <u/>
        <sz val="11"/>
        <color theme="1"/>
        <rFont val="Arial"/>
        <family val="2"/>
      </rPr>
      <t>identischem</t>
    </r>
    <r>
      <rPr>
        <b/>
        <sz val="11"/>
        <color theme="1"/>
        <rFont val="Arial"/>
        <family val="2"/>
      </rPr>
      <t xml:space="preserve"> Betreuungsangebot</t>
    </r>
  </si>
  <si>
    <t>Als verbindlich gilt die Tarifstruktur der Gemeinde Emmen</t>
  </si>
  <si>
    <t>Als verbindlich gilt die Tarifstruktur der Gemeinde Emmen.</t>
  </si>
  <si>
    <r>
      <t>Die Ber</t>
    </r>
    <r>
      <rPr>
        <sz val="11"/>
        <color theme="1"/>
        <rFont val="Arial"/>
        <family val="2"/>
      </rPr>
      <t>echnungen dienen als Richtwerte und sind unverbindlich.</t>
    </r>
  </si>
  <si>
    <t>Beim 2. Kind 10% Rabatt</t>
  </si>
  <si>
    <t>Ab dem 3. Kind 20% Rabatt (für alle weiteren Kinder)</t>
  </si>
  <si>
    <t>Die Kinder werden in der Reihenfolge des Alters erfasst, das jüngste Kind zuerst.</t>
  </si>
  <si>
    <t>Massgebendes Einkommen</t>
  </si>
  <si>
    <t>Betreuung</t>
  </si>
  <si>
    <t>Zvieri und Betreuung</t>
  </si>
  <si>
    <t>Familienrabatte auf Kosten Betreuung:</t>
  </si>
  <si>
    <t>Betreuungskosten pro Schulwoche</t>
  </si>
  <si>
    <t>Kosten Essen pro Schulwoche</t>
  </si>
  <si>
    <t>II.I</t>
  </si>
  <si>
    <t>Element I</t>
  </si>
  <si>
    <t>Element II</t>
  </si>
  <si>
    <t>Element III</t>
  </si>
  <si>
    <t>Element IV</t>
  </si>
  <si>
    <r>
      <rPr>
        <b/>
        <u/>
        <sz val="10"/>
        <color rgb="FF000000"/>
        <rFont val="Arial"/>
        <family val="2"/>
      </rPr>
      <t>Hinweis</t>
    </r>
    <r>
      <rPr>
        <b/>
        <sz val="10"/>
        <color rgb="FF000000"/>
        <rFont val="Arial"/>
        <family val="2"/>
      </rPr>
      <t>: Am Mittwoch Nachmittag können Element III + IV nur zusammen (ganzer Nachmittag) gebucht werden!</t>
    </r>
  </si>
  <si>
    <t>Element II.I</t>
  </si>
  <si>
    <t>Für alle Einkommensstufen beträgt der Tarif bei mehreren Kindern aus der gleichen Familie: Beim 2. Kind 10% Rabatt auf die Betreuungskosten, ab dem 3. Kind 20% Rabatt. Die Kinder werden in der Reihenfolge des Alters erfasst, das jüngste Kind zuerst. Beim Mittagessen II.I wird kein Rabatt gewährt.</t>
  </si>
  <si>
    <t>Mittagessen für  Sekundarstufe</t>
  </si>
  <si>
    <t>Mittagessen für Sekundarstufe</t>
  </si>
  <si>
    <t>Elemente II.I und IV sind für Sekundarstufe an den Tagen Mo, Di, Do. und Fr. buchbar</t>
  </si>
  <si>
    <t>Lernende Kindergarten / Basisstufe / Primarstufe</t>
  </si>
  <si>
    <t>Lernende Sekundarstufe</t>
  </si>
  <si>
    <t>Mittagessen</t>
  </si>
  <si>
    <t>Beim Mittagessen (II.I) wird kein Rabatt gewährt.</t>
  </si>
  <si>
    <t>bis CHF 39'999.00</t>
  </si>
  <si>
    <t>Herbstferien, 2. Ferienwoche</t>
  </si>
  <si>
    <t>Fasnachtsferien, 1. Ferienwoche</t>
  </si>
  <si>
    <t>Osterferien, 2. Ferienwoche</t>
  </si>
  <si>
    <t>Sommerferien, 1. Ferienwoche</t>
  </si>
  <si>
    <t>Sommerferien, 2. Ferienwoche</t>
  </si>
  <si>
    <t>Sommerferien, 6. Ferienwoche</t>
  </si>
  <si>
    <t>CHF 40'000.00 - 59'999.00</t>
  </si>
  <si>
    <t>CHF 60'000.00 - 79'999.00</t>
  </si>
  <si>
    <t>ab CHF 80'000.00</t>
  </si>
  <si>
    <r>
      <t xml:space="preserve">nicht einkommensabhängig 
</t>
    </r>
    <r>
      <rPr>
        <sz val="8"/>
        <color rgb="FFFF0000"/>
        <rFont val="Tahoma"/>
        <family val="2"/>
      </rPr>
      <t>(neu ab Schuljahr 2024/25 nur für die Sekundarstufe)</t>
    </r>
  </si>
  <si>
    <r>
      <t>Tarifstruktur Ferienhort ab Schuljahr</t>
    </r>
    <r>
      <rPr>
        <b/>
        <sz val="16"/>
        <rFont val="Tahoma"/>
        <family val="2"/>
      </rPr>
      <t xml:space="preserve"> 2024/25</t>
    </r>
  </si>
  <si>
    <t>Kosten Betreuung pro Tag inkl. Essenskosten</t>
  </si>
  <si>
    <t xml:space="preserve">Mittagessen Sekundarstufe
"nicht einkommensabhängig"
 </t>
  </si>
  <si>
    <r>
      <t xml:space="preserve">Tarifstruktur schul- und familienergänzende Tagesstrukturen ab Schuljahr </t>
    </r>
    <r>
      <rPr>
        <b/>
        <sz val="14"/>
        <rFont val="Tahoma"/>
        <family val="2"/>
      </rPr>
      <t>2025/26</t>
    </r>
  </si>
  <si>
    <t>ab Schuljahr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</si>
</sst>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CHF&quot;\ * #,##0.00_ ;_ &quot;CHF&quot;\ * \-#,##0.00_ ;_ &quot;CHF&quot;\ * &quot;-&quot;??_ ;_ @_ "/>
    <numFmt numFmtId="164" formatCode="&quot;SFr.&quot;\ #,##0.00"/>
  </numFmts>
  <fonts count="3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color rgb="FF00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6"/>
      <name val="Tahoma"/>
      <family val="2"/>
    </font>
    <font>
      <b/>
      <u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theme="0"/>
      </top>
      <bottom style="medium">
        <color rgb="FFFFFFFF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theme="1"/>
      </top>
      <bottom style="medium">
        <color auto="1"/>
      </bottom>
      <diagonal/>
    </border>
    <border>
      <left style="medium">
        <color rgb="FFFF0000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 style="medium">
        <color theme="1"/>
      </top>
      <bottom style="medium">
        <color rgb="FFFFFFF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theme="0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262">
    <xf numFmtId="0" fontId="0" fillId="0" borderId="0" xfId="0"/>
    <xf numFmtId="0" fontId="1" fillId="0" borderId="0" xfId="0" applyFont="1"/>
    <xf numFmtId="0" fontId="1" fillId="3" borderId="0" xfId="0" applyFont="1" applyFill="1"/>
    <xf numFmtId="0" fontId="3" fillId="0" borderId="0" xfId="0" applyFont="1"/>
    <xf numFmtId="0" fontId="4" fillId="3" borderId="0" xfId="0" applyFont="1" applyFill="1"/>
    <xf numFmtId="0" fontId="4" fillId="0" borderId="0" xfId="0" applyFont="1"/>
    <xf numFmtId="0" fontId="0" fillId="3" borderId="0" xfId="0" applyFill="1"/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/>
    <xf numFmtId="0" fontId="16" fillId="0" borderId="0" xfId="0" applyFont="1"/>
    <xf numFmtId="2" fontId="0" fillId="0" borderId="0" xfId="0" applyNumberFormat="1"/>
    <xf numFmtId="0" fontId="0" fillId="4" borderId="18" xfId="0" applyFill="1" applyBorder="1"/>
    <xf numFmtId="2" fontId="0" fillId="4" borderId="18" xfId="0" applyNumberFormat="1" applyFill="1" applyBorder="1"/>
    <xf numFmtId="0" fontId="14" fillId="2" borderId="10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0" fillId="2" borderId="27" xfId="0" applyFill="1" applyBorder="1"/>
    <xf numFmtId="0" fontId="0" fillId="2" borderId="12" xfId="0" applyFill="1" applyBorder="1"/>
    <xf numFmtId="3" fontId="11" fillId="2" borderId="32" xfId="0" applyNumberFormat="1" applyFont="1" applyFill="1" applyBorder="1" applyAlignment="1">
      <alignment horizontal="right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2" fontId="7" fillId="6" borderId="34" xfId="0" applyNumberFormat="1" applyFont="1" applyFill="1" applyBorder="1" applyAlignment="1">
      <alignment horizontal="center" vertical="center" wrapText="1"/>
    </xf>
    <xf numFmtId="2" fontId="9" fillId="6" borderId="7" xfId="0" applyNumberFormat="1" applyFont="1" applyFill="1" applyBorder="1" applyAlignment="1">
      <alignment horizontal="right" vertical="center" wrapText="1"/>
    </xf>
    <xf numFmtId="1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2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vertical="top" wrapText="1"/>
    </xf>
    <xf numFmtId="0" fontId="5" fillId="2" borderId="27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center"/>
    </xf>
    <xf numFmtId="0" fontId="25" fillId="0" borderId="0" xfId="1" quotePrefix="1" applyFill="1"/>
    <xf numFmtId="2" fontId="7" fillId="4" borderId="12" xfId="0" applyNumberFormat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164" fontId="12" fillId="4" borderId="41" xfId="0" applyNumberFormat="1" applyFont="1" applyFill="1" applyBorder="1" applyAlignment="1">
      <alignment horizontal="right" vertical="center" wrapText="1"/>
    </xf>
    <xf numFmtId="164" fontId="12" fillId="4" borderId="42" xfId="0" applyNumberFormat="1" applyFont="1" applyFill="1" applyBorder="1" applyAlignment="1">
      <alignment horizontal="right" vertical="center" wrapText="1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2" fontId="9" fillId="4" borderId="7" xfId="0" applyNumberFormat="1" applyFont="1" applyFill="1" applyBorder="1" applyAlignment="1">
      <alignment horizontal="right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/>
    </xf>
    <xf numFmtId="0" fontId="14" fillId="3" borderId="30" xfId="0" applyFont="1" applyFill="1" applyBorder="1" applyAlignment="1">
      <alignment vertical="center"/>
    </xf>
    <xf numFmtId="0" fontId="18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right" vertical="center" wrapText="1"/>
    </xf>
    <xf numFmtId="0" fontId="3" fillId="3" borderId="0" xfId="0" applyFont="1" applyFill="1"/>
    <xf numFmtId="0" fontId="0" fillId="5" borderId="47" xfId="0" applyFill="1" applyBorder="1"/>
    <xf numFmtId="0" fontId="0" fillId="5" borderId="37" xfId="0" applyFill="1" applyBorder="1"/>
    <xf numFmtId="0" fontId="0" fillId="5" borderId="46" xfId="0" applyFill="1" applyBorder="1"/>
    <xf numFmtId="0" fontId="0" fillId="5" borderId="40" xfId="0" applyFill="1" applyBorder="1"/>
    <xf numFmtId="0" fontId="18" fillId="6" borderId="48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>
      <alignment horizontal="left" vertical="center" wrapText="1"/>
    </xf>
    <xf numFmtId="0" fontId="19" fillId="4" borderId="3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19" fillId="3" borderId="0" xfId="0" applyFont="1" applyFill="1" applyAlignment="1">
      <alignment horizontal="left" vertical="center" wrapText="1"/>
    </xf>
    <xf numFmtId="2" fontId="7" fillId="4" borderId="21" xfId="0" applyNumberFormat="1" applyFont="1" applyFill="1" applyBorder="1" applyAlignment="1">
      <alignment horizontal="right" vertical="center" wrapText="1"/>
    </xf>
    <xf numFmtId="0" fontId="7" fillId="4" borderId="29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center" vertical="center" wrapText="1"/>
    </xf>
    <xf numFmtId="2" fontId="7" fillId="4" borderId="51" xfId="0" applyNumberFormat="1" applyFont="1" applyFill="1" applyBorder="1" applyAlignment="1">
      <alignment horizontal="right" vertical="center" wrapText="1"/>
    </xf>
    <xf numFmtId="2" fontId="9" fillId="6" borderId="52" xfId="0" applyNumberFormat="1" applyFont="1" applyFill="1" applyBorder="1" applyAlignment="1">
      <alignment horizontal="right" vertical="center" wrapText="1"/>
    </xf>
    <xf numFmtId="2" fontId="7" fillId="4" borderId="53" xfId="0" applyNumberFormat="1" applyFont="1" applyFill="1" applyBorder="1" applyAlignment="1">
      <alignment horizontal="right" vertical="center" wrapText="1"/>
    </xf>
    <xf numFmtId="2" fontId="9" fillId="4" borderId="52" xfId="0" applyNumberFormat="1" applyFont="1" applyFill="1" applyBorder="1" applyAlignment="1">
      <alignment horizontal="right" vertical="center" wrapText="1"/>
    </xf>
    <xf numFmtId="164" fontId="7" fillId="4" borderId="51" xfId="0" applyNumberFormat="1" applyFont="1" applyFill="1" applyBorder="1" applyAlignment="1">
      <alignment horizontal="right" vertical="center" wrapText="1"/>
    </xf>
    <xf numFmtId="0" fontId="0" fillId="4" borderId="54" xfId="0" applyFill="1" applyBorder="1" applyAlignment="1">
      <alignment horizontal="left" vertical="center" wrapText="1"/>
    </xf>
    <xf numFmtId="0" fontId="0" fillId="4" borderId="26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23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2" fontId="7" fillId="4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 applyAlignment="1">
      <alignment horizontal="right" vertical="center" wrapText="1"/>
    </xf>
    <xf numFmtId="2" fontId="7" fillId="4" borderId="57" xfId="0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vertical="center"/>
    </xf>
    <xf numFmtId="2" fontId="7" fillId="4" borderId="21" xfId="0" applyNumberFormat="1" applyFont="1" applyFill="1" applyBorder="1" applyAlignment="1">
      <alignment horizontal="center" vertical="center" wrapText="1"/>
    </xf>
    <xf numFmtId="2" fontId="12" fillId="6" borderId="52" xfId="0" applyNumberFormat="1" applyFont="1" applyFill="1" applyBorder="1" applyAlignment="1">
      <alignment horizontal="center" vertical="center" wrapText="1"/>
    </xf>
    <xf numFmtId="164" fontId="12" fillId="6" borderId="52" xfId="0" applyNumberFormat="1" applyFont="1" applyFill="1" applyBorder="1" applyAlignment="1">
      <alignment horizontal="right" vertical="center" wrapText="1"/>
    </xf>
    <xf numFmtId="164" fontId="12" fillId="6" borderId="58" xfId="0" applyNumberFormat="1" applyFont="1" applyFill="1" applyBorder="1" applyAlignment="1">
      <alignment horizontal="right" vertical="center" wrapText="1"/>
    </xf>
    <xf numFmtId="164" fontId="12" fillId="6" borderId="59" xfId="0" applyNumberFormat="1" applyFont="1" applyFill="1" applyBorder="1" applyAlignment="1">
      <alignment horizontal="right" vertical="center" wrapText="1"/>
    </xf>
    <xf numFmtId="164" fontId="12" fillId="6" borderId="60" xfId="0" applyNumberFormat="1" applyFont="1" applyFill="1" applyBorder="1" applyAlignment="1">
      <alignment horizontal="right" vertical="center" wrapText="1"/>
    </xf>
    <xf numFmtId="2" fontId="12" fillId="4" borderId="51" xfId="0" applyNumberFormat="1" applyFont="1" applyFill="1" applyBorder="1" applyAlignment="1">
      <alignment horizontal="right" vertical="center" wrapText="1"/>
    </xf>
    <xf numFmtId="2" fontId="12" fillId="4" borderId="52" xfId="0" applyNumberFormat="1" applyFont="1" applyFill="1" applyBorder="1" applyAlignment="1">
      <alignment horizontal="center" vertical="center" wrapText="1"/>
    </xf>
    <xf numFmtId="164" fontId="7" fillId="4" borderId="4" xfId="2" applyNumberFormat="1" applyFont="1" applyFill="1" applyBorder="1" applyAlignment="1">
      <alignment horizontal="right" vertical="center" wrapText="1"/>
    </xf>
    <xf numFmtId="164" fontId="12" fillId="6" borderId="61" xfId="0" applyNumberFormat="1" applyFont="1" applyFill="1" applyBorder="1" applyAlignment="1">
      <alignment horizontal="right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14" fillId="3" borderId="0" xfId="0" applyFont="1" applyFill="1" applyBorder="1" applyAlignment="1">
      <alignment vertical="center"/>
    </xf>
    <xf numFmtId="0" fontId="0" fillId="0" borderId="0" xfId="0"/>
    <xf numFmtId="0" fontId="16" fillId="4" borderId="18" xfId="0" applyFont="1" applyFill="1" applyBorder="1" applyAlignment="1">
      <alignment vertical="top"/>
    </xf>
    <xf numFmtId="0" fontId="0" fillId="0" borderId="0" xfId="0"/>
    <xf numFmtId="0" fontId="0" fillId="0" borderId="0" xfId="0" applyFill="1"/>
    <xf numFmtId="0" fontId="30" fillId="0" borderId="0" xfId="0" applyFont="1"/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4" borderId="18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/>
    </xf>
    <xf numFmtId="0" fontId="0" fillId="0" borderId="18" xfId="0" applyFill="1" applyBorder="1"/>
    <xf numFmtId="2" fontId="0" fillId="0" borderId="18" xfId="0" applyNumberFormat="1" applyFill="1" applyBorder="1"/>
    <xf numFmtId="2" fontId="0" fillId="0" borderId="18" xfId="0" applyNumberFormat="1" applyFont="1" applyFill="1" applyBorder="1"/>
    <xf numFmtId="0" fontId="16" fillId="0" borderId="0" xfId="0" applyFont="1" applyAlignment="1">
      <alignment horizontal="left"/>
    </xf>
    <xf numFmtId="0" fontId="0" fillId="4" borderId="18" xfId="0" applyFont="1" applyFill="1" applyBorder="1" applyAlignment="1">
      <alignment horizontal="left"/>
    </xf>
    <xf numFmtId="0" fontId="16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/>
    <xf numFmtId="2" fontId="0" fillId="0" borderId="0" xfId="0" applyNumberFormat="1" applyFill="1" applyBorder="1"/>
    <xf numFmtId="0" fontId="0" fillId="5" borderId="47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0" xfId="0" applyFill="1" applyBorder="1"/>
    <xf numFmtId="0" fontId="31" fillId="0" borderId="0" xfId="0" applyFont="1"/>
    <xf numFmtId="2" fontId="0" fillId="0" borderId="0" xfId="0" applyNumberFormat="1" applyAlignment="1"/>
    <xf numFmtId="0" fontId="0" fillId="0" borderId="0" xfId="0" applyAlignment="1"/>
    <xf numFmtId="2" fontId="0" fillId="0" borderId="0" xfId="0" applyNumberFormat="1" applyFill="1" applyBorder="1" applyAlignment="1">
      <alignment horizontal="right"/>
    </xf>
    <xf numFmtId="0" fontId="0" fillId="5" borderId="45" xfId="0" applyFill="1" applyBorder="1"/>
    <xf numFmtId="0" fontId="0" fillId="5" borderId="44" xfId="0" applyFill="1" applyBorder="1" applyAlignment="1">
      <alignment horizontal="left"/>
    </xf>
    <xf numFmtId="0" fontId="0" fillId="5" borderId="44" xfId="0" applyFill="1" applyBorder="1"/>
    <xf numFmtId="0" fontId="0" fillId="5" borderId="38" xfId="0" applyFill="1" applyBorder="1"/>
    <xf numFmtId="0" fontId="0" fillId="0" borderId="18" xfId="0" applyBorder="1" applyAlignment="1">
      <alignment horizontal="left" wrapText="1"/>
    </xf>
    <xf numFmtId="0" fontId="0" fillId="8" borderId="18" xfId="0" applyFill="1" applyBorder="1" applyAlignment="1">
      <alignment horizontal="left" wrapText="1"/>
    </xf>
    <xf numFmtId="2" fontId="0" fillId="3" borderId="0" xfId="0" applyNumberFormat="1" applyFill="1"/>
    <xf numFmtId="2" fontId="0" fillId="0" borderId="0" xfId="0" applyNumberFormat="1" applyAlignment="1">
      <alignment horizontal="center"/>
    </xf>
    <xf numFmtId="0" fontId="25" fillId="3" borderId="0" xfId="1" applyFill="1" applyAlignment="1">
      <alignment horizontal="left"/>
    </xf>
    <xf numFmtId="0" fontId="22" fillId="2" borderId="19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 wrapText="1"/>
    </xf>
    <xf numFmtId="0" fontId="22" fillId="2" borderId="35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43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center" wrapText="1"/>
    </xf>
    <xf numFmtId="0" fontId="0" fillId="0" borderId="0" xfId="0"/>
    <xf numFmtId="0" fontId="0" fillId="0" borderId="30" xfId="0" applyBorder="1"/>
    <xf numFmtId="0" fontId="0" fillId="0" borderId="35" xfId="0" applyBorder="1"/>
    <xf numFmtId="0" fontId="0" fillId="0" borderId="20" xfId="0" applyBorder="1"/>
    <xf numFmtId="0" fontId="12" fillId="4" borderId="16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0" fillId="0" borderId="14" xfId="0" applyBorder="1"/>
    <xf numFmtId="0" fontId="7" fillId="2" borderId="2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1" fillId="2" borderId="28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2" fontId="6" fillId="4" borderId="12" xfId="0" applyNumberFormat="1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21" fillId="3" borderId="27" xfId="0" applyFont="1" applyFill="1" applyBorder="1" applyAlignment="1">
      <alignment horizontal="left" vertical="top" wrapText="1"/>
    </xf>
    <xf numFmtId="0" fontId="21" fillId="3" borderId="19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15" xfId="0" applyBorder="1"/>
    <xf numFmtId="0" fontId="7" fillId="4" borderId="4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16" fillId="4" borderId="18" xfId="0" applyFont="1" applyFill="1" applyBorder="1" applyAlignment="1">
      <alignment vertical="top"/>
    </xf>
    <xf numFmtId="0" fontId="16" fillId="0" borderId="18" xfId="0" applyFont="1" applyFill="1" applyBorder="1" applyAlignment="1">
      <alignment vertical="top"/>
    </xf>
    <xf numFmtId="2" fontId="0" fillId="0" borderId="62" xfId="0" applyNumberFormat="1" applyFill="1" applyBorder="1" applyAlignment="1"/>
    <xf numFmtId="2" fontId="0" fillId="0" borderId="63" xfId="0" applyNumberFormat="1" applyFill="1" applyBorder="1" applyAlignment="1"/>
    <xf numFmtId="0" fontId="16" fillId="4" borderId="62" xfId="0" applyFont="1" applyFill="1" applyBorder="1" applyAlignment="1">
      <alignment vertical="top"/>
    </xf>
    <xf numFmtId="0" fontId="16" fillId="4" borderId="63" xfId="0" applyFont="1" applyFill="1" applyBorder="1" applyAlignment="1">
      <alignment vertical="top"/>
    </xf>
    <xf numFmtId="0" fontId="0" fillId="4" borderId="62" xfId="0" applyFont="1" applyFill="1" applyBorder="1" applyAlignment="1">
      <alignment horizontal="left"/>
    </xf>
    <xf numFmtId="0" fontId="0" fillId="4" borderId="63" xfId="0" applyFont="1" applyFill="1" applyBorder="1" applyAlignment="1">
      <alignment horizontal="left"/>
    </xf>
    <xf numFmtId="0" fontId="0" fillId="4" borderId="62" xfId="0" applyFill="1" applyBorder="1" applyAlignment="1">
      <alignment horizontal="left"/>
    </xf>
    <xf numFmtId="0" fontId="0" fillId="4" borderId="63" xfId="0" applyFill="1" applyBorder="1" applyAlignment="1">
      <alignment horizontal="left"/>
    </xf>
    <xf numFmtId="2" fontId="0" fillId="4" borderId="62" xfId="0" applyNumberFormat="1" applyFill="1" applyBorder="1" applyAlignment="1">
      <alignment horizontal="right"/>
    </xf>
    <xf numFmtId="2" fontId="0" fillId="4" borderId="63" xfId="0" applyNumberFormat="1" applyFill="1" applyBorder="1" applyAlignment="1">
      <alignment horizontal="right"/>
    </xf>
    <xf numFmtId="2" fontId="0" fillId="4" borderId="62" xfId="0" applyNumberFormat="1" applyFill="1" applyBorder="1" applyAlignment="1"/>
    <xf numFmtId="2" fontId="0" fillId="4" borderId="63" xfId="0" applyNumberFormat="1" applyFill="1" applyBorder="1" applyAlignment="1"/>
    <xf numFmtId="0" fontId="16" fillId="5" borderId="39" xfId="0" applyFont="1" applyFill="1" applyBorder="1" applyAlignment="1">
      <alignment vertical="top"/>
    </xf>
    <xf numFmtId="0" fontId="16" fillId="5" borderId="45" xfId="0" applyFont="1" applyFill="1" applyBorder="1" applyAlignment="1">
      <alignment vertical="top"/>
    </xf>
    <xf numFmtId="0" fontId="0" fillId="5" borderId="44" xfId="0" applyFont="1" applyFill="1" applyBorder="1" applyAlignment="1">
      <alignment horizontal="left" vertical="top" wrapText="1"/>
    </xf>
    <xf numFmtId="0" fontId="0" fillId="5" borderId="38" xfId="0" applyFont="1" applyFill="1" applyBorder="1" applyAlignment="1">
      <alignment horizontal="left" vertical="top" wrapText="1"/>
    </xf>
    <xf numFmtId="0" fontId="16" fillId="0" borderId="62" xfId="0" applyFont="1" applyFill="1" applyBorder="1" applyAlignment="1">
      <alignment horizontal="left"/>
    </xf>
    <xf numFmtId="0" fontId="16" fillId="0" borderId="63" xfId="0" applyFont="1" applyFill="1" applyBorder="1" applyAlignment="1">
      <alignment horizontal="left"/>
    </xf>
    <xf numFmtId="0" fontId="0" fillId="0" borderId="62" xfId="0" applyFont="1" applyFill="1" applyBorder="1" applyAlignment="1">
      <alignment horizontal="left"/>
    </xf>
    <xf numFmtId="0" fontId="0" fillId="0" borderId="63" xfId="0" applyFont="1" applyFill="1" applyBorder="1" applyAlignment="1">
      <alignment horizontal="left"/>
    </xf>
    <xf numFmtId="0" fontId="0" fillId="0" borderId="62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2" fontId="0" fillId="0" borderId="62" xfId="0" applyNumberFormat="1" applyFill="1" applyBorder="1" applyAlignment="1">
      <alignment horizontal="right"/>
    </xf>
    <xf numFmtId="2" fontId="0" fillId="0" borderId="63" xfId="0" applyNumberFormat="1" applyFill="1" applyBorder="1" applyAlignment="1">
      <alignment horizontal="right"/>
    </xf>
    <xf numFmtId="0" fontId="16" fillId="0" borderId="62" xfId="0" applyFont="1" applyFill="1" applyBorder="1" applyAlignment="1">
      <alignment vertical="top"/>
    </xf>
    <xf numFmtId="0" fontId="16" fillId="0" borderId="63" xfId="0" applyFont="1" applyFill="1" applyBorder="1" applyAlignment="1">
      <alignment vertical="top"/>
    </xf>
    <xf numFmtId="0" fontId="16" fillId="4" borderId="62" xfId="0" applyFont="1" applyFill="1" applyBorder="1" applyAlignment="1">
      <alignment horizontal="left" vertical="top"/>
    </xf>
    <xf numFmtId="0" fontId="16" fillId="4" borderId="63" xfId="0" applyFont="1" applyFill="1" applyBorder="1" applyAlignment="1">
      <alignment horizontal="left" vertical="top"/>
    </xf>
    <xf numFmtId="2" fontId="0" fillId="4" borderId="62" xfId="0" applyNumberFormat="1" applyFill="1" applyBorder="1" applyAlignment="1">
      <alignment vertical="center"/>
    </xf>
    <xf numFmtId="2" fontId="0" fillId="4" borderId="63" xfId="0" applyNumberFormat="1" applyFill="1" applyBorder="1" applyAlignment="1">
      <alignment vertical="center"/>
    </xf>
    <xf numFmtId="0" fontId="0" fillId="0" borderId="65" xfId="0" applyBorder="1"/>
    <xf numFmtId="2" fontId="0" fillId="0" borderId="64" xfId="0" applyNumberFormat="1" applyBorder="1"/>
    <xf numFmtId="2" fontId="0" fillId="0" borderId="65" xfId="0" applyNumberFormat="1" applyBorder="1"/>
    <xf numFmtId="2" fontId="0" fillId="0" borderId="66" xfId="0" applyNumberFormat="1" applyBorder="1"/>
    <xf numFmtId="2" fontId="0" fillId="8" borderId="64" xfId="0" applyNumberFormat="1" applyFill="1" applyBorder="1"/>
    <xf numFmtId="2" fontId="0" fillId="8" borderId="65" xfId="0" applyNumberFormat="1" applyFill="1" applyBorder="1"/>
    <xf numFmtId="2" fontId="0" fillId="8" borderId="66" xfId="0" applyNumberFormat="1" applyFill="1" applyBorder="1"/>
    <xf numFmtId="0" fontId="0" fillId="0" borderId="62" xfId="0" applyBorder="1" applyAlignment="1">
      <alignment vertical="top"/>
    </xf>
    <xf numFmtId="0" fontId="0" fillId="0" borderId="67" xfId="0" applyBorder="1" applyAlignment="1">
      <alignment vertical="top"/>
    </xf>
    <xf numFmtId="0" fontId="0" fillId="0" borderId="63" xfId="0" applyBorder="1" applyAlignment="1">
      <alignment vertical="top"/>
    </xf>
    <xf numFmtId="0" fontId="0" fillId="8" borderId="62" xfId="0" applyFill="1" applyBorder="1" applyAlignment="1">
      <alignment vertical="top"/>
    </xf>
    <xf numFmtId="0" fontId="0" fillId="8" borderId="67" xfId="0" applyFill="1" applyBorder="1" applyAlignment="1">
      <alignment vertical="top"/>
    </xf>
    <xf numFmtId="0" fontId="0" fillId="8" borderId="63" xfId="0" applyFill="1" applyBorder="1" applyAlignment="1">
      <alignment vertical="top"/>
    </xf>
    <xf numFmtId="0" fontId="0" fillId="5" borderId="0" xfId="0" applyFont="1" applyFill="1" applyBorder="1" applyAlignment="1">
      <alignment horizontal="left" vertical="top" wrapText="1"/>
    </xf>
    <xf numFmtId="0" fontId="0" fillId="5" borderId="46" xfId="0" applyFont="1" applyFill="1" applyBorder="1" applyAlignment="1">
      <alignment horizontal="left" vertical="top" wrapText="1"/>
    </xf>
    <xf numFmtId="0" fontId="16" fillId="4" borderId="64" xfId="0" applyFont="1" applyFill="1" applyBorder="1" applyAlignment="1">
      <alignment vertical="top" wrapText="1"/>
    </xf>
    <xf numFmtId="0" fontId="16" fillId="4" borderId="65" xfId="0" applyFont="1" applyFill="1" applyBorder="1" applyAlignment="1">
      <alignment vertical="top" wrapText="1"/>
    </xf>
    <xf numFmtId="0" fontId="16" fillId="4" borderId="66" xfId="0" applyFont="1" applyFill="1" applyBorder="1" applyAlignment="1">
      <alignment vertical="top" wrapText="1"/>
    </xf>
    <xf numFmtId="2" fontId="0" fillId="0" borderId="64" xfId="0" applyNumberFormat="1" applyBorder="1" applyAlignment="1">
      <alignment vertical="top"/>
    </xf>
    <xf numFmtId="2" fontId="0" fillId="0" borderId="65" xfId="0" applyNumberFormat="1" applyBorder="1" applyAlignment="1">
      <alignment vertical="top"/>
    </xf>
    <xf numFmtId="2" fontId="0" fillId="0" borderId="66" xfId="0" applyNumberFormat="1" applyBorder="1" applyAlignment="1">
      <alignment vertical="top"/>
    </xf>
    <xf numFmtId="0" fontId="16" fillId="4" borderId="62" xfId="0" applyFont="1" applyFill="1" applyBorder="1" applyAlignment="1">
      <alignment vertical="center" wrapText="1"/>
    </xf>
    <xf numFmtId="0" fontId="16" fillId="4" borderId="63" xfId="0" applyFont="1" applyFill="1" applyBorder="1" applyAlignment="1">
      <alignment vertical="center"/>
    </xf>
    <xf numFmtId="0" fontId="0" fillId="4" borderId="62" xfId="0" applyFont="1" applyFill="1" applyBorder="1" applyAlignment="1">
      <alignment horizontal="left" vertical="center"/>
    </xf>
    <xf numFmtId="0" fontId="0" fillId="4" borderId="63" xfId="0" applyFont="1" applyFill="1" applyBorder="1" applyAlignment="1">
      <alignment horizontal="left" vertical="center"/>
    </xf>
    <xf numFmtId="0" fontId="0" fillId="4" borderId="62" xfId="0" applyFill="1" applyBorder="1" applyAlignment="1">
      <alignment vertical="center"/>
    </xf>
    <xf numFmtId="0" fontId="0" fillId="4" borderId="63" xfId="0" applyFill="1" applyBorder="1" applyAlignment="1">
      <alignment vertic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1" defaultTableStyle="TableStyleMedium9" defaultPivotStyle="PivotStyleLight16">
    <tableStyle name="Invisible" pivot="0" table="0" count="0"/>
  </tableStyles>
  <colors>
    <mruColors>
      <color rgb="FFFFFF99"/>
      <color rgb="FFCCFFFF"/>
      <color rgb="FFCCECFF"/>
      <color rgb="FFFFFFCC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2. Kind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3. Kind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4. Kin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379319</xdr:colOff>
      <xdr:row>9</xdr:row>
      <xdr:rowOff>56591</xdr:rowOff>
    </xdr:from>
    <xdr:to>
      <xdr:col>3</xdr:col>
      <xdr:colOff>493619</xdr:colOff>
      <xdr:row>9</xdr:row>
      <xdr:rowOff>189941</xdr:rowOff>
    </xdr:to>
    <xdr:sp macro="" textlink="">
      <xdr:nvSpPr>
        <xdr:cNvPr id="2" name="Pfeil nach unt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41544" y="3952316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4</xdr:col>
      <xdr:colOff>361390</xdr:colOff>
      <xdr:row>9</xdr:row>
      <xdr:rowOff>49869</xdr:rowOff>
    </xdr:from>
    <xdr:to>
      <xdr:col>4</xdr:col>
      <xdr:colOff>475690</xdr:colOff>
      <xdr:row>9</xdr:row>
      <xdr:rowOff>183219</xdr:rowOff>
    </xdr:to>
    <xdr:sp macro="" textlink="">
      <xdr:nvSpPr>
        <xdr:cNvPr id="14" name="Pfeil nach unt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79184" y="3153898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6</xdr:col>
      <xdr:colOff>358588</xdr:colOff>
      <xdr:row>9</xdr:row>
      <xdr:rowOff>60513</xdr:rowOff>
    </xdr:from>
    <xdr:to>
      <xdr:col>6</xdr:col>
      <xdr:colOff>472888</xdr:colOff>
      <xdr:row>9</xdr:row>
      <xdr:rowOff>193863</xdr:rowOff>
    </xdr:to>
    <xdr:sp macro="" textlink="">
      <xdr:nvSpPr>
        <xdr:cNvPr id="16" name="Pfeil nach unt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28029" y="3164542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7</xdr:col>
      <xdr:colOff>358588</xdr:colOff>
      <xdr:row>9</xdr:row>
      <xdr:rowOff>56029</xdr:rowOff>
    </xdr:from>
    <xdr:to>
      <xdr:col>7</xdr:col>
      <xdr:colOff>472888</xdr:colOff>
      <xdr:row>9</xdr:row>
      <xdr:rowOff>189379</xdr:rowOff>
    </xdr:to>
    <xdr:sp macro="" textlink="">
      <xdr:nvSpPr>
        <xdr:cNvPr id="17" name="Pfeil nach unt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479676" y="3160058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1</xdr:col>
      <xdr:colOff>564698</xdr:colOff>
      <xdr:row>35</xdr:row>
      <xdr:rowOff>47626</xdr:rowOff>
    </xdr:from>
    <xdr:to>
      <xdr:col>3</xdr:col>
      <xdr:colOff>142876</xdr:colOff>
      <xdr:row>36</xdr:row>
      <xdr:rowOff>85725</xdr:rowOff>
    </xdr:to>
    <xdr:sp macro="" textlink="">
      <xdr:nvSpPr>
        <xdr:cNvPr id="12" name="Abgerundetes Rechtec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74273" y="12134851"/>
          <a:ext cx="1730828" cy="4190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 b="1"/>
            <a:t>Berechnung 2. Kind</a:t>
          </a:r>
        </a:p>
      </xdr:txBody>
    </xdr:sp>
    <xdr:clientData/>
  </xdr:twoCellAnchor>
  <xdr:twoCellAnchor>
    <xdr:from>
      <xdr:col>5</xdr:col>
      <xdr:colOff>358588</xdr:colOff>
      <xdr:row>9</xdr:row>
      <xdr:rowOff>60513</xdr:rowOff>
    </xdr:from>
    <xdr:to>
      <xdr:col>5</xdr:col>
      <xdr:colOff>472888</xdr:colOff>
      <xdr:row>9</xdr:row>
      <xdr:rowOff>193863</xdr:rowOff>
    </xdr:to>
    <xdr:sp macro="" textlink="">
      <xdr:nvSpPr>
        <xdr:cNvPr id="7" name="Pfeil nach unt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778313" y="3641913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379319</xdr:colOff>
      <xdr:row>9</xdr:row>
      <xdr:rowOff>56591</xdr:rowOff>
    </xdr:from>
    <xdr:to>
      <xdr:col>3</xdr:col>
      <xdr:colOff>493619</xdr:colOff>
      <xdr:row>9</xdr:row>
      <xdr:rowOff>189941</xdr:rowOff>
    </xdr:to>
    <xdr:sp macro="" textlink="">
      <xdr:nvSpPr>
        <xdr:cNvPr id="2" name="Pfeil nach unt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41544" y="3637991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4</xdr:col>
      <xdr:colOff>361390</xdr:colOff>
      <xdr:row>9</xdr:row>
      <xdr:rowOff>49869</xdr:rowOff>
    </xdr:from>
    <xdr:to>
      <xdr:col>4</xdr:col>
      <xdr:colOff>475690</xdr:colOff>
      <xdr:row>9</xdr:row>
      <xdr:rowOff>183219</xdr:rowOff>
    </xdr:to>
    <xdr:sp macro="" textlink="">
      <xdr:nvSpPr>
        <xdr:cNvPr id="5" name="Pfeil nach unt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76115" y="363126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6</xdr:col>
      <xdr:colOff>358588</xdr:colOff>
      <xdr:row>9</xdr:row>
      <xdr:rowOff>60513</xdr:rowOff>
    </xdr:from>
    <xdr:to>
      <xdr:col>6</xdr:col>
      <xdr:colOff>472888</xdr:colOff>
      <xdr:row>9</xdr:row>
      <xdr:rowOff>193863</xdr:rowOff>
    </xdr:to>
    <xdr:sp macro="" textlink="">
      <xdr:nvSpPr>
        <xdr:cNvPr id="6" name="Pfeil nach unt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25813" y="3641913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7</xdr:col>
      <xdr:colOff>358588</xdr:colOff>
      <xdr:row>9</xdr:row>
      <xdr:rowOff>56029</xdr:rowOff>
    </xdr:from>
    <xdr:to>
      <xdr:col>7</xdr:col>
      <xdr:colOff>472888</xdr:colOff>
      <xdr:row>9</xdr:row>
      <xdr:rowOff>189379</xdr:rowOff>
    </xdr:to>
    <xdr:sp macro="" textlink="">
      <xdr:nvSpPr>
        <xdr:cNvPr id="7" name="Pfeil nach unt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778313" y="363742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1</xdr:col>
      <xdr:colOff>1276582</xdr:colOff>
      <xdr:row>28</xdr:row>
      <xdr:rowOff>294809</xdr:rowOff>
    </xdr:from>
    <xdr:to>
      <xdr:col>3</xdr:col>
      <xdr:colOff>550824</xdr:colOff>
      <xdr:row>28</xdr:row>
      <xdr:rowOff>551984</xdr:rowOff>
    </xdr:to>
    <xdr:sp macro="" textlink="">
      <xdr:nvSpPr>
        <xdr:cNvPr id="9" name="Abgerundetes Rechtec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85460" y="9327297"/>
          <a:ext cx="1430144" cy="257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Berechnung 3. Kind</a:t>
          </a:r>
        </a:p>
      </xdr:txBody>
    </xdr:sp>
    <xdr:clientData/>
  </xdr:twoCellAnchor>
  <xdr:twoCellAnchor>
    <xdr:from>
      <xdr:col>5</xdr:col>
      <xdr:colOff>358588</xdr:colOff>
      <xdr:row>9</xdr:row>
      <xdr:rowOff>60513</xdr:rowOff>
    </xdr:from>
    <xdr:to>
      <xdr:col>5</xdr:col>
      <xdr:colOff>472888</xdr:colOff>
      <xdr:row>9</xdr:row>
      <xdr:rowOff>193863</xdr:rowOff>
    </xdr:to>
    <xdr:sp macro="" textlink="">
      <xdr:nvSpPr>
        <xdr:cNvPr id="3" name="Pfeil nach unten 5">
          <a:extLst>
            <a:ext uri="{FF2B5EF4-FFF2-40B4-BE49-F238E27FC236}">
              <a16:creationId xmlns:a16="http://schemas.microsoft.com/office/drawing/2014/main" id="{EF5EED2E-9DA5-49EA-8D96-5D86D0409B73}"/>
            </a:ext>
          </a:extLst>
        </xdr:cNvPr>
        <xdr:cNvSpPr/>
      </xdr:nvSpPr>
      <xdr:spPr>
        <a:xfrm>
          <a:off x="5778313" y="3641913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379319</xdr:colOff>
      <xdr:row>9</xdr:row>
      <xdr:rowOff>56591</xdr:rowOff>
    </xdr:from>
    <xdr:to>
      <xdr:col>3</xdr:col>
      <xdr:colOff>493619</xdr:colOff>
      <xdr:row>9</xdr:row>
      <xdr:rowOff>189941</xdr:rowOff>
    </xdr:to>
    <xdr:sp macro="" textlink="">
      <xdr:nvSpPr>
        <xdr:cNvPr id="2" name="Pfeil nach unt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071719" y="3625291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4</xdr:col>
      <xdr:colOff>361390</xdr:colOff>
      <xdr:row>9</xdr:row>
      <xdr:rowOff>49869</xdr:rowOff>
    </xdr:from>
    <xdr:to>
      <xdr:col>4</xdr:col>
      <xdr:colOff>475690</xdr:colOff>
      <xdr:row>9</xdr:row>
      <xdr:rowOff>183219</xdr:rowOff>
    </xdr:to>
    <xdr:sp macro="" textlink="">
      <xdr:nvSpPr>
        <xdr:cNvPr id="5" name="Pfeil nach unt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050740" y="361856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6</xdr:col>
      <xdr:colOff>358588</xdr:colOff>
      <xdr:row>9</xdr:row>
      <xdr:rowOff>60513</xdr:rowOff>
    </xdr:from>
    <xdr:to>
      <xdr:col>6</xdr:col>
      <xdr:colOff>472888</xdr:colOff>
      <xdr:row>9</xdr:row>
      <xdr:rowOff>193863</xdr:rowOff>
    </xdr:to>
    <xdr:sp macro="" textlink="">
      <xdr:nvSpPr>
        <xdr:cNvPr id="6" name="Pfeil nach unt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44888" y="3629213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7</xdr:col>
      <xdr:colOff>358588</xdr:colOff>
      <xdr:row>9</xdr:row>
      <xdr:rowOff>56029</xdr:rowOff>
    </xdr:from>
    <xdr:to>
      <xdr:col>7</xdr:col>
      <xdr:colOff>472888</xdr:colOff>
      <xdr:row>9</xdr:row>
      <xdr:rowOff>189379</xdr:rowOff>
    </xdr:to>
    <xdr:sp macro="" textlink="">
      <xdr:nvSpPr>
        <xdr:cNvPr id="7" name="Pfeil nach unt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041838" y="362472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2</xdr:col>
      <xdr:colOff>1971</xdr:colOff>
      <xdr:row>28</xdr:row>
      <xdr:rowOff>229256</xdr:rowOff>
    </xdr:from>
    <xdr:to>
      <xdr:col>3</xdr:col>
      <xdr:colOff>695325</xdr:colOff>
      <xdr:row>28</xdr:row>
      <xdr:rowOff>543581</xdr:rowOff>
    </xdr:to>
    <xdr:sp macro="" textlink="">
      <xdr:nvSpPr>
        <xdr:cNvPr id="9" name="Abgerundetes Rechtec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683626" y="9458653"/>
          <a:ext cx="1567027" cy="314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Berechnun</a:t>
          </a:r>
          <a:r>
            <a:rPr lang="de-CH" sz="1100" baseline="0"/>
            <a:t>g 4. Kind</a:t>
          </a:r>
        </a:p>
      </xdr:txBody>
    </xdr:sp>
    <xdr:clientData/>
  </xdr:twoCellAnchor>
  <xdr:twoCellAnchor>
    <xdr:from>
      <xdr:col>5</xdr:col>
      <xdr:colOff>361390</xdr:colOff>
      <xdr:row>9</xdr:row>
      <xdr:rowOff>49869</xdr:rowOff>
    </xdr:from>
    <xdr:to>
      <xdr:col>5</xdr:col>
      <xdr:colOff>475690</xdr:colOff>
      <xdr:row>9</xdr:row>
      <xdr:rowOff>183219</xdr:rowOff>
    </xdr:to>
    <xdr:sp macro="" textlink="">
      <xdr:nvSpPr>
        <xdr:cNvPr id="4" name="Pfeil nach unten 4">
          <a:extLst>
            <a:ext uri="{FF2B5EF4-FFF2-40B4-BE49-F238E27FC236}">
              <a16:creationId xmlns:a16="http://schemas.microsoft.com/office/drawing/2014/main" id="{AEF405AE-03CE-44B2-A967-FB6123BD064E}"/>
            </a:ext>
          </a:extLst>
        </xdr:cNvPr>
        <xdr:cNvSpPr/>
      </xdr:nvSpPr>
      <xdr:spPr>
        <a:xfrm>
          <a:off x="3876115" y="363126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379319</xdr:colOff>
      <xdr:row>9</xdr:row>
      <xdr:rowOff>56591</xdr:rowOff>
    </xdr:from>
    <xdr:to>
      <xdr:col>3</xdr:col>
      <xdr:colOff>493619</xdr:colOff>
      <xdr:row>9</xdr:row>
      <xdr:rowOff>189941</xdr:rowOff>
    </xdr:to>
    <xdr:sp macro="" textlink="">
      <xdr:nvSpPr>
        <xdr:cNvPr id="2" name="Pfeil nach unt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41544" y="3637991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4</xdr:col>
      <xdr:colOff>361390</xdr:colOff>
      <xdr:row>9</xdr:row>
      <xdr:rowOff>49869</xdr:rowOff>
    </xdr:from>
    <xdr:to>
      <xdr:col>4</xdr:col>
      <xdr:colOff>475690</xdr:colOff>
      <xdr:row>9</xdr:row>
      <xdr:rowOff>183219</xdr:rowOff>
    </xdr:to>
    <xdr:sp macro="" textlink="">
      <xdr:nvSpPr>
        <xdr:cNvPr id="5" name="Pfeil nach unt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876115" y="363126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6</xdr:col>
      <xdr:colOff>358588</xdr:colOff>
      <xdr:row>9</xdr:row>
      <xdr:rowOff>60513</xdr:rowOff>
    </xdr:from>
    <xdr:to>
      <xdr:col>6</xdr:col>
      <xdr:colOff>472888</xdr:colOff>
      <xdr:row>9</xdr:row>
      <xdr:rowOff>193863</xdr:rowOff>
    </xdr:to>
    <xdr:sp macro="" textlink="">
      <xdr:nvSpPr>
        <xdr:cNvPr id="6" name="Pfeil nach unt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825813" y="3641913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7</xdr:col>
      <xdr:colOff>358588</xdr:colOff>
      <xdr:row>9</xdr:row>
      <xdr:rowOff>56029</xdr:rowOff>
    </xdr:from>
    <xdr:to>
      <xdr:col>7</xdr:col>
      <xdr:colOff>472888</xdr:colOff>
      <xdr:row>9</xdr:row>
      <xdr:rowOff>189379</xdr:rowOff>
    </xdr:to>
    <xdr:sp macro="" textlink="">
      <xdr:nvSpPr>
        <xdr:cNvPr id="7" name="Pfeil nach unt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778313" y="363742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>
    <xdr:from>
      <xdr:col>5</xdr:col>
      <xdr:colOff>361390</xdr:colOff>
      <xdr:row>9</xdr:row>
      <xdr:rowOff>49869</xdr:rowOff>
    </xdr:from>
    <xdr:to>
      <xdr:col>5</xdr:col>
      <xdr:colOff>475690</xdr:colOff>
      <xdr:row>9</xdr:row>
      <xdr:rowOff>183219</xdr:rowOff>
    </xdr:to>
    <xdr:sp macro="" textlink="">
      <xdr:nvSpPr>
        <xdr:cNvPr id="3" name="Pfeil nach unten 13">
          <a:extLst>
            <a:ext uri="{FF2B5EF4-FFF2-40B4-BE49-F238E27FC236}">
              <a16:creationId xmlns:a16="http://schemas.microsoft.com/office/drawing/2014/main" id="{5DE011A2-06E0-482B-97C2-5272F6842EF6}"/>
            </a:ext>
          </a:extLst>
        </xdr:cNvPr>
        <xdr:cNvSpPr/>
      </xdr:nvSpPr>
      <xdr:spPr>
        <a:xfrm>
          <a:off x="3876115" y="3631269"/>
          <a:ext cx="114300" cy="13335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emmen.ch/_doc/509341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24"/>
  <sheetViews>
    <sheetView tabSelected="1" workbookViewId="0">
      <selection activeCell="E11" sqref="E11"/>
    </sheetView>
  </sheetViews>
  <sheetFormatPr baseColWidth="10" defaultColWidth="11.5546875" defaultRowHeight="13.2" x14ac:dyDescent="0.25"/>
  <cols>
    <col min="1" max="1" width="6.109375" style="6" customWidth="1"/>
    <col min="2" max="2" width="19.109375" customWidth="1"/>
    <col min="3" max="3" width="13.109375" customWidth="1"/>
    <col min="4" max="8" width="14.44140625" customWidth="1"/>
    <col min="9" max="9" width="14.5546875" customWidth="1"/>
    <col min="10" max="10" width="14.5546875" style="8" hidden="1" customWidth="1"/>
    <col min="11" max="11" width="14.5546875" hidden="1" customWidth="1"/>
    <col min="12" max="41" width="11.44140625" style="6" customWidth="1"/>
  </cols>
  <sheetData>
    <row r="1" spans="1:41" s="6" customFormat="1" ht="13.8" thickBot="1" x14ac:dyDescent="0.3">
      <c r="J1" s="7"/>
    </row>
    <row r="2" spans="1:41" s="5" customFormat="1" ht="30" customHeight="1" thickBot="1" x14ac:dyDescent="0.3">
      <c r="A2" s="4"/>
      <c r="B2" s="75" t="s">
        <v>9</v>
      </c>
      <c r="C2" s="76"/>
      <c r="D2" s="76"/>
      <c r="E2" s="76"/>
      <c r="F2" s="76" t="s">
        <v>110</v>
      </c>
      <c r="G2" s="76"/>
      <c r="H2" s="76"/>
      <c r="I2" s="81"/>
      <c r="J2" s="76"/>
      <c r="K2" s="7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30" customHeight="1" thickBot="1" x14ac:dyDescent="0.3">
      <c r="B3" s="16"/>
      <c r="C3" s="17"/>
      <c r="D3" s="178" t="s">
        <v>1</v>
      </c>
      <c r="E3" s="178"/>
      <c r="F3" s="178"/>
      <c r="G3" s="178"/>
      <c r="H3" s="178"/>
      <c r="I3" s="82"/>
      <c r="J3" s="31"/>
      <c r="K3" s="60"/>
    </row>
    <row r="4" spans="1:41" x14ac:dyDescent="0.25">
      <c r="B4" s="179" t="s">
        <v>4</v>
      </c>
      <c r="C4" s="180"/>
      <c r="D4" s="165" t="s">
        <v>16</v>
      </c>
      <c r="E4" s="165" t="s">
        <v>35</v>
      </c>
      <c r="F4" s="92"/>
      <c r="G4" s="165" t="s">
        <v>75</v>
      </c>
      <c r="H4" s="165" t="s">
        <v>76</v>
      </c>
      <c r="I4" s="189"/>
      <c r="J4" s="38"/>
      <c r="K4" s="61"/>
    </row>
    <row r="5" spans="1:41" ht="56.25" customHeight="1" x14ac:dyDescent="0.25">
      <c r="B5" s="181"/>
      <c r="C5" s="182"/>
      <c r="D5" s="166"/>
      <c r="E5" s="166"/>
      <c r="F5" s="93" t="s">
        <v>89</v>
      </c>
      <c r="G5" s="166"/>
      <c r="H5" s="166"/>
      <c r="I5" s="190"/>
      <c r="J5" s="35"/>
      <c r="K5" s="62"/>
    </row>
    <row r="6" spans="1:41" ht="16.5" customHeight="1" thickBot="1" x14ac:dyDescent="0.3">
      <c r="B6" s="181"/>
      <c r="C6" s="182"/>
      <c r="D6" s="32" t="s">
        <v>36</v>
      </c>
      <c r="E6" s="33" t="s">
        <v>37</v>
      </c>
      <c r="F6" s="33" t="s">
        <v>37</v>
      </c>
      <c r="G6" s="33" t="s">
        <v>38</v>
      </c>
      <c r="H6" s="33" t="s">
        <v>39</v>
      </c>
      <c r="I6" s="63"/>
      <c r="J6" s="35"/>
      <c r="K6" s="62"/>
    </row>
    <row r="7" spans="1:41" ht="27.75" customHeight="1" thickBot="1" x14ac:dyDescent="0.3">
      <c r="B7" s="181"/>
      <c r="C7" s="182"/>
      <c r="D7" s="36" t="s">
        <v>81</v>
      </c>
      <c r="E7" s="37" t="s">
        <v>82</v>
      </c>
      <c r="F7" s="37" t="s">
        <v>86</v>
      </c>
      <c r="G7" s="37" t="s">
        <v>83</v>
      </c>
      <c r="H7" s="37" t="s">
        <v>84</v>
      </c>
      <c r="I7" s="63"/>
      <c r="J7" s="34"/>
      <c r="K7" s="63"/>
    </row>
    <row r="8" spans="1:41" ht="90.9" customHeight="1" thickBot="1" x14ac:dyDescent="0.3">
      <c r="B8" s="181"/>
      <c r="C8" s="182"/>
      <c r="D8" s="34"/>
      <c r="E8" s="34"/>
      <c r="F8" s="37" t="s">
        <v>90</v>
      </c>
      <c r="G8" s="168" t="s">
        <v>85</v>
      </c>
      <c r="H8" s="169"/>
      <c r="I8" s="63"/>
      <c r="J8" s="34"/>
      <c r="K8" s="63"/>
    </row>
    <row r="9" spans="1:41" s="1" customFormat="1" ht="32.25" customHeight="1" thickBot="1" x14ac:dyDescent="0.3">
      <c r="A9" s="2"/>
      <c r="B9" s="172" t="s">
        <v>5</v>
      </c>
      <c r="C9" s="173"/>
      <c r="D9" s="167" t="s">
        <v>8</v>
      </c>
      <c r="E9" s="167"/>
      <c r="F9" s="167"/>
      <c r="G9" s="167"/>
      <c r="H9" s="167"/>
      <c r="I9" s="187" t="s">
        <v>0</v>
      </c>
      <c r="J9" s="183" t="s">
        <v>2</v>
      </c>
      <c r="K9" s="185" t="s">
        <v>79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100000000000001" customHeight="1" thickBot="1" x14ac:dyDescent="0.3">
      <c r="B10" s="174"/>
      <c r="C10" s="175"/>
      <c r="D10" s="26"/>
      <c r="E10" s="26"/>
      <c r="F10" s="26"/>
      <c r="G10" s="26"/>
      <c r="H10" s="26"/>
      <c r="I10" s="188"/>
      <c r="J10" s="184"/>
      <c r="K10" s="186"/>
    </row>
    <row r="11" spans="1:41" ht="20.100000000000001" customHeight="1" thickTop="1" thickBot="1" x14ac:dyDescent="0.3">
      <c r="B11" s="161" t="s">
        <v>7</v>
      </c>
      <c r="C11" s="162"/>
      <c r="D11" s="22"/>
      <c r="E11" s="23"/>
      <c r="F11" s="34"/>
      <c r="G11" s="23"/>
      <c r="H11" s="23"/>
      <c r="I11" s="88">
        <f>D11*'Tarifstruktur Gde Emmen'!F6+E11*'Tarifstruktur Gde Emmen'!F7+F11*'Tarifstruktur Gde Emmen'!F89+G11*'Tarifstruktur Gde Emmen'!F8+H11*'Tarifstruktur Gde Emmen'!F9</f>
        <v>0</v>
      </c>
      <c r="J11" s="78">
        <f>D11*'Tarifstruktur Gde Emmen'!D6+E11*'Tarifstruktur Gde Emmen'!D7+G11*'Tarifstruktur Gde Emmen'!D8+H11*'Tarifstruktur Gde Emmen'!D9</f>
        <v>0</v>
      </c>
      <c r="K11" s="64">
        <f>D11*'Tarifstruktur Gde Emmen'!E6+E11*'Tarifstruktur Gde Emmen'!E7+G11*'Tarifstruktur Gde Emmen'!E8+H11*'Tarifstruktur Gde Emmen'!E9+F11*'Tarifstruktur Gde Emmen'!E89</f>
        <v>0</v>
      </c>
    </row>
    <row r="12" spans="1:41" ht="20.100000000000001" customHeight="1" thickBot="1" x14ac:dyDescent="0.3">
      <c r="B12" s="18">
        <v>30000</v>
      </c>
      <c r="C12" s="19">
        <v>39999</v>
      </c>
      <c r="D12" s="24"/>
      <c r="E12" s="25"/>
      <c r="F12" s="34"/>
      <c r="G12" s="25"/>
      <c r="H12" s="25"/>
      <c r="I12" s="88">
        <f>D12*'Tarifstruktur Gde Emmen'!F11+E12*'Tarifstruktur Gde Emmen'!F12+F12*'Tarifstruktur Gde Emmen'!F89+G12*'Tarifstruktur Gde Emmen'!F13+H12*'Tarifstruktur Gde Emmen'!F14</f>
        <v>0</v>
      </c>
      <c r="J12" s="78">
        <f>D12*'Tarifstruktur Gde Emmen'!D11+E12*'Tarifstruktur Gde Emmen'!D12+G12*'Tarifstruktur Gde Emmen'!D13+H12*'Tarifstruktur Gde Emmen'!D14</f>
        <v>0</v>
      </c>
      <c r="K12" s="64">
        <f>D12*'Tarifstruktur Gde Emmen'!E11+E12*'Tarifstruktur Gde Emmen'!E12+G12*'Tarifstruktur Gde Emmen'!E13+H12*'Tarifstruktur Gde Emmen'!E14+F12*'Tarifstruktur Gde Emmen'!E89</f>
        <v>0</v>
      </c>
      <c r="L12" s="126"/>
    </row>
    <row r="13" spans="1:41" ht="20.100000000000001" customHeight="1" thickBot="1" x14ac:dyDescent="0.3">
      <c r="B13" s="18">
        <v>40000</v>
      </c>
      <c r="C13" s="19">
        <v>49999</v>
      </c>
      <c r="D13" s="24"/>
      <c r="E13" s="25"/>
      <c r="F13" s="34"/>
      <c r="G13" s="25"/>
      <c r="H13" s="25"/>
      <c r="I13" s="88">
        <f>D13*'Tarifstruktur Gde Emmen'!F16+E13*'Tarifstruktur Gde Emmen'!F17+F13*'Tarifstruktur Gde Emmen'!F89+G13*'Tarifstruktur Gde Emmen'!F18+H13*'Tarifstruktur Gde Emmen'!F19</f>
        <v>0</v>
      </c>
      <c r="J13" s="78">
        <f>D13*'Tarifstruktur Gde Emmen'!D16+E13*'Tarifstruktur Gde Emmen'!D17+G13*'Tarifstruktur Gde Emmen'!D18+H13*'Tarifstruktur Gde Emmen'!D19</f>
        <v>0</v>
      </c>
      <c r="K13" s="64">
        <f>D13*'Tarifstruktur Gde Emmen'!E16+E13*'Tarifstruktur Gde Emmen'!E17+G13*'Tarifstruktur Gde Emmen'!E18+H13*'Tarifstruktur Gde Emmen'!E19+F13*'Tarifstruktur Gde Emmen'!E89</f>
        <v>0</v>
      </c>
    </row>
    <row r="14" spans="1:41" ht="20.100000000000001" customHeight="1" thickBot="1" x14ac:dyDescent="0.3">
      <c r="B14" s="18">
        <v>50000</v>
      </c>
      <c r="C14" s="19">
        <v>59999</v>
      </c>
      <c r="D14" s="24"/>
      <c r="E14" s="25"/>
      <c r="F14" s="34"/>
      <c r="G14" s="25"/>
      <c r="H14" s="25"/>
      <c r="I14" s="88">
        <f>D14*'Tarifstruktur Gde Emmen'!F21+E14*'Tarifstruktur Gde Emmen'!F22+F14*'Tarifstruktur Gde Emmen'!F89+G14*'Tarifstruktur Gde Emmen'!F23+H14*'Tarifstruktur Gde Emmen'!F24</f>
        <v>0</v>
      </c>
      <c r="J14" s="78">
        <f>D14*'Tarifstruktur Gde Emmen'!D21+E14*'Tarifstruktur Gde Emmen'!D22+G14*'Tarifstruktur Gde Emmen'!D23+H14*'Tarifstruktur Gde Emmen'!D24</f>
        <v>0</v>
      </c>
      <c r="K14" s="64">
        <f>D14*'Tarifstruktur Gde Emmen'!E21+E14*'Tarifstruktur Gde Emmen'!E22+G14*'Tarifstruktur Gde Emmen'!E23+H14*'Tarifstruktur Gde Emmen'!E24+F14*'Tarifstruktur Gde Emmen'!E89</f>
        <v>0</v>
      </c>
    </row>
    <row r="15" spans="1:41" ht="20.100000000000001" customHeight="1" thickBot="1" x14ac:dyDescent="0.3">
      <c r="B15" s="18">
        <v>60000</v>
      </c>
      <c r="C15" s="19">
        <v>69999</v>
      </c>
      <c r="D15" s="24"/>
      <c r="E15" s="25"/>
      <c r="F15" s="34"/>
      <c r="G15" s="25"/>
      <c r="H15" s="25"/>
      <c r="I15" s="88">
        <f>D15*'Tarifstruktur Gde Emmen'!F26+E15*'Tarifstruktur Gde Emmen'!F27+F15*'Tarifstruktur Gde Emmen'!F89+G15*'Tarifstruktur Gde Emmen'!F28+H15*'Tarifstruktur Gde Emmen'!F29</f>
        <v>0</v>
      </c>
      <c r="J15" s="78">
        <f>D15*'Tarifstruktur Gde Emmen'!D26+E15*'Tarifstruktur Gde Emmen'!D27+G15*'Tarifstruktur Gde Emmen'!D28+H15*'Tarifstruktur Gde Emmen'!D29</f>
        <v>0</v>
      </c>
      <c r="K15" s="64">
        <f>D15*'Tarifstruktur Gde Emmen'!E26+E15*'Tarifstruktur Gde Emmen'!E27+G15*'Tarifstruktur Gde Emmen'!E28+H15*'Tarifstruktur Gde Emmen'!E29+F15*'Tarifstruktur Gde Emmen'!E89</f>
        <v>0</v>
      </c>
    </row>
    <row r="16" spans="1:41" ht="20.100000000000001" customHeight="1" thickBot="1" x14ac:dyDescent="0.3">
      <c r="B16" s="18">
        <v>70000</v>
      </c>
      <c r="C16" s="19">
        <v>79999</v>
      </c>
      <c r="D16" s="24"/>
      <c r="E16" s="25"/>
      <c r="F16" s="34"/>
      <c r="G16" s="25"/>
      <c r="H16" s="25"/>
      <c r="I16" s="88">
        <f>D16*'Tarifstruktur Gde Emmen'!F31+E16*'Tarifstruktur Gde Emmen'!F32+F16*'Tarifstruktur Gde Emmen'!F89+G16*'Tarifstruktur Gde Emmen'!F33+H16*'Tarifstruktur Gde Emmen'!F34</f>
        <v>0</v>
      </c>
      <c r="J16" s="78">
        <f>D16*'Tarifstruktur Gde Emmen'!D31+E16*'Tarifstruktur Gde Emmen'!D32+G16*'Tarifstruktur Gde Emmen'!D33+H16*'Tarifstruktur Gde Emmen'!D34</f>
        <v>0</v>
      </c>
      <c r="K16" s="64">
        <f>D16*'Tarifstruktur Gde Emmen'!E31+E16*'Tarifstruktur Gde Emmen'!E32+G16*'Tarifstruktur Gde Emmen'!E33+H16*'Tarifstruktur Gde Emmen'!E34+F16*'Tarifstruktur Gde Emmen'!E89</f>
        <v>0</v>
      </c>
    </row>
    <row r="17" spans="1:41" ht="20.100000000000001" customHeight="1" thickBot="1" x14ac:dyDescent="0.3">
      <c r="B17" s="18">
        <v>80000</v>
      </c>
      <c r="C17" s="19">
        <v>89999</v>
      </c>
      <c r="D17" s="24"/>
      <c r="E17" s="25"/>
      <c r="F17" s="34"/>
      <c r="G17" s="25"/>
      <c r="H17" s="25"/>
      <c r="I17" s="88">
        <f>D17*'Tarifstruktur Gde Emmen'!F36+E17*'Tarifstruktur Gde Emmen'!F37+F17*'Tarifstruktur Gde Emmen'!F89+G17*'Tarifstruktur Gde Emmen'!F38+H17*'Tarifstruktur Gde Emmen'!F39</f>
        <v>0</v>
      </c>
      <c r="J17" s="78">
        <f>D17*'Tarifstruktur Gde Emmen'!D36+E17*'Tarifstruktur Gde Emmen'!D37+G17*'Tarifstruktur Gde Emmen'!D38+H17*'Tarifstruktur Gde Emmen'!D39</f>
        <v>0</v>
      </c>
      <c r="K17" s="64">
        <f>D17*'Tarifstruktur Gde Emmen'!E36+E17*'Tarifstruktur Gde Emmen'!E37+G17*'Tarifstruktur Gde Emmen'!E38+H17*'Tarifstruktur Gde Emmen'!E39+F17*'Tarifstruktur Gde Emmen'!E89</f>
        <v>0</v>
      </c>
    </row>
    <row r="18" spans="1:41" ht="20.100000000000001" customHeight="1" thickBot="1" x14ac:dyDescent="0.3">
      <c r="B18" s="18">
        <v>90000</v>
      </c>
      <c r="C18" s="19">
        <v>99999</v>
      </c>
      <c r="D18" s="24"/>
      <c r="E18" s="25"/>
      <c r="F18" s="34"/>
      <c r="G18" s="25"/>
      <c r="H18" s="25"/>
      <c r="I18" s="88">
        <f>D18*'Tarifstruktur Gde Emmen'!F41+E18*'Tarifstruktur Gde Emmen'!F42+F18*'Tarifstruktur Gde Emmen'!F89+G18*'Tarifstruktur Gde Emmen'!F43+H18*'Tarifstruktur Gde Emmen'!F44</f>
        <v>0</v>
      </c>
      <c r="J18" s="78">
        <f>D18*'Tarifstruktur Gde Emmen'!D41+E18*'Tarifstruktur Gde Emmen'!D42+G18*'Tarifstruktur Gde Emmen'!D43+H18*'Tarifstruktur Gde Emmen'!D44</f>
        <v>0</v>
      </c>
      <c r="K18" s="64">
        <f>D18*'Tarifstruktur Gde Emmen'!E41+E18*'Tarifstruktur Gde Emmen'!E42+G18*'Tarifstruktur Gde Emmen'!E43+H18*'Tarifstruktur Gde Emmen'!E44+F18*'Tarifstruktur Gde Emmen'!E89</f>
        <v>0</v>
      </c>
    </row>
    <row r="19" spans="1:41" ht="20.100000000000001" customHeight="1" thickBot="1" x14ac:dyDescent="0.3">
      <c r="B19" s="163" t="s">
        <v>30</v>
      </c>
      <c r="C19" s="164"/>
      <c r="D19" s="24"/>
      <c r="E19" s="25"/>
      <c r="F19" s="34"/>
      <c r="G19" s="25"/>
      <c r="H19" s="25"/>
      <c r="I19" s="88">
        <f>D19*'Tarifstruktur Gde Emmen'!F46+E19*'Tarifstruktur Gde Emmen'!F47+F19*'Tarifstruktur Gde Emmen'!F89+G19*'Tarifstruktur Gde Emmen'!F48+H19*'Tarifstruktur Gde Emmen'!F49</f>
        <v>0</v>
      </c>
      <c r="J19" s="78">
        <f>D19*'Tarifstruktur Gde Emmen'!D46+E19*'Tarifstruktur Gde Emmen'!D47+G19*'Tarifstruktur Gde Emmen'!D48+H19*'Tarifstruktur Gde Emmen'!D49</f>
        <v>0</v>
      </c>
      <c r="K19" s="64">
        <f>D19*'Tarifstruktur Gde Emmen'!E46+E19*'Tarifstruktur Gde Emmen'!E47+G19*'Tarifstruktur Gde Emmen'!E48+H19*'Tarifstruktur Gde Emmen'!E49+F19*'Tarifstruktur Gde Emmen'!E89</f>
        <v>0</v>
      </c>
    </row>
    <row r="20" spans="1:41" ht="20.100000000000001" hidden="1" customHeight="1" thickBot="1" x14ac:dyDescent="0.3">
      <c r="B20" s="43"/>
      <c r="C20" s="44"/>
      <c r="D20" s="20"/>
      <c r="E20" s="20"/>
      <c r="F20" s="20"/>
      <c r="G20" s="20"/>
      <c r="H20" s="20"/>
      <c r="I20" s="83"/>
      <c r="J20" s="21"/>
      <c r="K20" s="65"/>
    </row>
    <row r="21" spans="1:41" s="97" customFormat="1" ht="30.75" customHeight="1" thickBot="1" x14ac:dyDescent="0.3">
      <c r="A21" s="6"/>
      <c r="B21" s="176" t="s">
        <v>108</v>
      </c>
      <c r="C21" s="177"/>
      <c r="D21" s="34"/>
      <c r="E21" s="34"/>
      <c r="F21" s="25"/>
      <c r="G21" s="34"/>
      <c r="H21" s="34"/>
      <c r="I21" s="88">
        <f>F21*'Tarifstruktur Gde Emmen'!F89</f>
        <v>0</v>
      </c>
      <c r="J21" s="78"/>
      <c r="K21" s="64">
        <f>F21*'Tarifstruktur Gde Emmen'!E89</f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30" customHeight="1" thickBot="1" x14ac:dyDescent="0.3">
      <c r="B22" s="170" t="s">
        <v>3</v>
      </c>
      <c r="C22" s="171"/>
      <c r="D22" s="159" t="s">
        <v>2</v>
      </c>
      <c r="E22" s="159"/>
      <c r="F22" s="159"/>
      <c r="G22" s="160"/>
      <c r="H22" s="160"/>
      <c r="I22" s="84">
        <f>SUM(I11:I21)</f>
        <v>0</v>
      </c>
      <c r="J22" s="79">
        <f>SUM(J11:J21)</f>
        <v>0</v>
      </c>
      <c r="K22" s="68">
        <f>SUM(K11:K21)</f>
        <v>0</v>
      </c>
    </row>
    <row r="23" spans="1:41" ht="30" customHeight="1" thickBot="1" x14ac:dyDescent="0.3">
      <c r="B23" s="152"/>
      <c r="C23" s="151"/>
      <c r="D23" s="159" t="s">
        <v>43</v>
      </c>
      <c r="E23" s="159"/>
      <c r="F23" s="159"/>
      <c r="G23" s="159"/>
      <c r="H23" s="159"/>
      <c r="I23" s="85">
        <f>I22*37/12</f>
        <v>0</v>
      </c>
      <c r="J23" s="78"/>
      <c r="K23" s="64"/>
    </row>
    <row r="24" spans="1:41" ht="30" customHeight="1" thickBot="1" x14ac:dyDescent="0.3">
      <c r="B24" s="153"/>
      <c r="C24" s="154"/>
      <c r="D24" s="155" t="s">
        <v>42</v>
      </c>
      <c r="E24" s="155"/>
      <c r="F24" s="155"/>
      <c r="G24" s="156"/>
      <c r="H24" s="156"/>
      <c r="I24" s="86">
        <f>I22*37</f>
        <v>0</v>
      </c>
      <c r="J24" s="80"/>
      <c r="K24" s="66"/>
      <c r="P24" s="30"/>
    </row>
    <row r="25" spans="1:41" ht="19.5" customHeight="1" x14ac:dyDescent="0.25">
      <c r="B25" s="28" t="s">
        <v>44</v>
      </c>
      <c r="C25" s="15"/>
      <c r="D25" s="15"/>
      <c r="E25" s="129"/>
      <c r="F25" s="129"/>
      <c r="G25" s="130"/>
      <c r="H25" s="130"/>
      <c r="I25" s="130"/>
      <c r="J25" s="130"/>
      <c r="K25" s="58"/>
    </row>
    <row r="26" spans="1:41" ht="45" customHeight="1" thickBot="1" x14ac:dyDescent="0.3">
      <c r="B26" s="132" t="s">
        <v>87</v>
      </c>
      <c r="C26" s="133"/>
      <c r="D26" s="133"/>
      <c r="E26" s="133"/>
      <c r="F26" s="133"/>
      <c r="G26" s="133"/>
      <c r="H26" s="133"/>
      <c r="I26" s="133"/>
      <c r="J26" s="133"/>
      <c r="K26" s="29"/>
    </row>
    <row r="27" spans="1:41" ht="41.4" customHeight="1" thickBot="1" x14ac:dyDescent="0.3">
      <c r="B27" s="143" t="s">
        <v>67</v>
      </c>
      <c r="C27" s="144"/>
      <c r="D27" s="145"/>
      <c r="E27" s="14" t="s">
        <v>31</v>
      </c>
      <c r="F27" s="14"/>
      <c r="G27" s="131" t="s">
        <v>34</v>
      </c>
      <c r="H27" s="131"/>
      <c r="I27" s="55"/>
      <c r="J27" s="39" t="str">
        <f>IF(I27=1,SUM(J22*0.9)+K22,"0")</f>
        <v>0</v>
      </c>
      <c r="K27" s="56"/>
    </row>
    <row r="28" spans="1:41" ht="40.35" customHeight="1" thickBot="1" x14ac:dyDescent="0.3">
      <c r="B28" s="146"/>
      <c r="C28" s="144"/>
      <c r="D28" s="145"/>
      <c r="E28" s="14" t="s">
        <v>32</v>
      </c>
      <c r="F28" s="14"/>
      <c r="G28" s="131" t="s">
        <v>33</v>
      </c>
      <c r="H28" s="131"/>
      <c r="I28" s="41"/>
      <c r="J28" s="40" t="str">
        <f>IF(I28=1,SUM(J22*0.8)+K22,"0")</f>
        <v>0</v>
      </c>
      <c r="K28" s="57"/>
    </row>
    <row r="29" spans="1:41" ht="41.4" customHeight="1" thickBot="1" x14ac:dyDescent="0.3">
      <c r="B29" s="147"/>
      <c r="C29" s="148"/>
      <c r="D29" s="149"/>
      <c r="E29" s="14" t="s">
        <v>40</v>
      </c>
      <c r="F29" s="14"/>
      <c r="G29" s="131" t="s">
        <v>41</v>
      </c>
      <c r="H29" s="131"/>
      <c r="I29" s="41"/>
      <c r="J29" s="40" t="str">
        <f>IF(I29=1,SUM(J22*0.8)+K22,"0")</f>
        <v>0</v>
      </c>
      <c r="K29" s="57"/>
    </row>
    <row r="30" spans="1:41" s="6" customFormat="1" ht="30" customHeight="1" thickBot="1" x14ac:dyDescent="0.3">
      <c r="B30" s="150" t="s">
        <v>62</v>
      </c>
      <c r="C30" s="151"/>
      <c r="D30" s="157" t="s">
        <v>2</v>
      </c>
      <c r="E30" s="157"/>
      <c r="F30" s="157"/>
      <c r="G30" s="158"/>
      <c r="H30" s="158"/>
      <c r="I30" s="87" t="str">
        <f>IF(I27=1,I22+J27+J28+J29,"")</f>
        <v/>
      </c>
      <c r="J30" s="69"/>
      <c r="K30" s="70"/>
    </row>
    <row r="31" spans="1:41" s="6" customFormat="1" ht="30" customHeight="1" thickBot="1" x14ac:dyDescent="0.3">
      <c r="B31" s="152"/>
      <c r="C31" s="151"/>
      <c r="D31" s="159" t="s">
        <v>58</v>
      </c>
      <c r="E31" s="159"/>
      <c r="F31" s="159"/>
      <c r="G31" s="160"/>
      <c r="H31" s="160"/>
      <c r="I31" s="85" t="str">
        <f>IF(I27=0,"",I30*37/12)</f>
        <v/>
      </c>
      <c r="J31" s="71"/>
      <c r="K31" s="72"/>
    </row>
    <row r="32" spans="1:41" s="6" customFormat="1" ht="30" customHeight="1" thickBot="1" x14ac:dyDescent="0.3">
      <c r="B32" s="153"/>
      <c r="C32" s="154"/>
      <c r="D32" s="155" t="s">
        <v>59</v>
      </c>
      <c r="E32" s="155"/>
      <c r="F32" s="155"/>
      <c r="G32" s="156"/>
      <c r="H32" s="156"/>
      <c r="I32" s="86" t="str">
        <f>IF(I27=0,"",I30*37)</f>
        <v/>
      </c>
      <c r="J32" s="73"/>
      <c r="K32" s="74"/>
    </row>
    <row r="33" spans="2:10" s="6" customFormat="1" ht="36" customHeight="1" x14ac:dyDescent="0.25">
      <c r="B33" s="134" t="s">
        <v>66</v>
      </c>
      <c r="C33" s="135"/>
      <c r="D33" s="136"/>
    </row>
    <row r="34" spans="2:10" s="6" customFormat="1" ht="45" customHeight="1" x14ac:dyDescent="0.25">
      <c r="B34" s="137" t="s">
        <v>53</v>
      </c>
      <c r="C34" s="138"/>
      <c r="D34" s="139"/>
    </row>
    <row r="35" spans="2:10" s="6" customFormat="1" ht="23.25" customHeight="1" x14ac:dyDescent="0.25">
      <c r="B35" s="137"/>
      <c r="C35" s="138"/>
      <c r="D35" s="139"/>
    </row>
    <row r="36" spans="2:10" s="6" customFormat="1" ht="30" customHeight="1" x14ac:dyDescent="0.25">
      <c r="B36" s="137"/>
      <c r="C36" s="138"/>
      <c r="D36" s="139"/>
    </row>
    <row r="37" spans="2:10" s="6" customFormat="1" ht="16.5" customHeight="1" thickBot="1" x14ac:dyDescent="0.3">
      <c r="B37" s="140"/>
      <c r="C37" s="141"/>
      <c r="D37" s="142"/>
    </row>
    <row r="38" spans="2:10" s="6" customFormat="1" x14ac:dyDescent="0.25"/>
    <row r="39" spans="2:10" s="6" customFormat="1" ht="13.8" x14ac:dyDescent="0.25">
      <c r="B39" s="3" t="s">
        <v>6</v>
      </c>
      <c r="J39" s="7"/>
    </row>
    <row r="40" spans="2:10" s="6" customFormat="1" x14ac:dyDescent="0.25">
      <c r="B40" s="128" t="s">
        <v>69</v>
      </c>
      <c r="C40" s="128"/>
      <c r="D40" s="128"/>
      <c r="E40" s="128"/>
      <c r="J40" s="7"/>
    </row>
    <row r="41" spans="2:10" s="6" customFormat="1" ht="13.8" x14ac:dyDescent="0.25">
      <c r="B41" s="50" t="s">
        <v>73</v>
      </c>
      <c r="J41" s="7"/>
    </row>
    <row r="42" spans="2:10" s="6" customFormat="1" x14ac:dyDescent="0.25">
      <c r="J42" s="7"/>
    </row>
    <row r="43" spans="2:10" s="6" customFormat="1" x14ac:dyDescent="0.25">
      <c r="J43" s="7"/>
    </row>
    <row r="44" spans="2:10" s="6" customFormat="1" x14ac:dyDescent="0.25">
      <c r="J44" s="7"/>
    </row>
    <row r="45" spans="2:10" s="6" customFormat="1" x14ac:dyDescent="0.25">
      <c r="J45" s="7"/>
    </row>
    <row r="46" spans="2:10" s="6" customFormat="1" x14ac:dyDescent="0.25">
      <c r="J46" s="7"/>
    </row>
    <row r="47" spans="2:10" s="6" customFormat="1" x14ac:dyDescent="0.25">
      <c r="J47" s="7"/>
    </row>
    <row r="48" spans="2:10" s="6" customFormat="1" x14ac:dyDescent="0.25">
      <c r="J48" s="7"/>
    </row>
    <row r="49" spans="10:10" s="6" customFormat="1" x14ac:dyDescent="0.25">
      <c r="J49" s="7"/>
    </row>
    <row r="50" spans="10:10" s="6" customFormat="1" x14ac:dyDescent="0.25">
      <c r="J50" s="7"/>
    </row>
    <row r="51" spans="10:10" s="6" customFormat="1" x14ac:dyDescent="0.25">
      <c r="J51" s="7"/>
    </row>
    <row r="52" spans="10:10" s="6" customFormat="1" x14ac:dyDescent="0.25">
      <c r="J52" s="7"/>
    </row>
    <row r="53" spans="10:10" s="6" customFormat="1" x14ac:dyDescent="0.25">
      <c r="J53" s="7"/>
    </row>
    <row r="54" spans="10:10" s="6" customFormat="1" x14ac:dyDescent="0.25">
      <c r="J54" s="7"/>
    </row>
    <row r="55" spans="10:10" s="6" customFormat="1" x14ac:dyDescent="0.25">
      <c r="J55" s="7"/>
    </row>
    <row r="56" spans="10:10" s="6" customFormat="1" x14ac:dyDescent="0.25">
      <c r="J56" s="7"/>
    </row>
    <row r="57" spans="10:10" s="6" customFormat="1" x14ac:dyDescent="0.25">
      <c r="J57" s="7"/>
    </row>
    <row r="58" spans="10:10" s="6" customFormat="1" x14ac:dyDescent="0.25">
      <c r="J58" s="7"/>
    </row>
    <row r="59" spans="10:10" s="6" customFormat="1" x14ac:dyDescent="0.25">
      <c r="J59" s="7"/>
    </row>
    <row r="60" spans="10:10" s="6" customFormat="1" x14ac:dyDescent="0.25">
      <c r="J60" s="7"/>
    </row>
    <row r="61" spans="10:10" s="6" customFormat="1" x14ac:dyDescent="0.25">
      <c r="J61" s="7"/>
    </row>
    <row r="62" spans="10:10" s="6" customFormat="1" x14ac:dyDescent="0.25">
      <c r="J62" s="7"/>
    </row>
    <row r="63" spans="10:10" s="6" customFormat="1" x14ac:dyDescent="0.25">
      <c r="J63" s="7"/>
    </row>
    <row r="64" spans="10:10" s="6" customFormat="1" x14ac:dyDescent="0.25">
      <c r="J64" s="7"/>
    </row>
    <row r="65" spans="10:10" s="6" customFormat="1" x14ac:dyDescent="0.25">
      <c r="J65" s="7"/>
    </row>
    <row r="66" spans="10:10" s="6" customFormat="1" x14ac:dyDescent="0.25">
      <c r="J66" s="7"/>
    </row>
    <row r="67" spans="10:10" s="6" customFormat="1" x14ac:dyDescent="0.25">
      <c r="J67" s="7"/>
    </row>
    <row r="68" spans="10:10" s="6" customFormat="1" x14ac:dyDescent="0.25">
      <c r="J68" s="7"/>
    </row>
    <row r="69" spans="10:10" s="6" customFormat="1" x14ac:dyDescent="0.25">
      <c r="J69" s="7"/>
    </row>
    <row r="70" spans="10:10" s="6" customFormat="1" x14ac:dyDescent="0.25">
      <c r="J70" s="7"/>
    </row>
    <row r="71" spans="10:10" s="6" customFormat="1" x14ac:dyDescent="0.25">
      <c r="J71" s="7"/>
    </row>
    <row r="72" spans="10:10" s="6" customFormat="1" x14ac:dyDescent="0.25">
      <c r="J72" s="7"/>
    </row>
    <row r="73" spans="10:10" s="6" customFormat="1" x14ac:dyDescent="0.25">
      <c r="J73" s="7"/>
    </row>
    <row r="74" spans="10:10" s="6" customFormat="1" x14ac:dyDescent="0.25">
      <c r="J74" s="7"/>
    </row>
    <row r="75" spans="10:10" s="6" customFormat="1" x14ac:dyDescent="0.25">
      <c r="J75" s="7"/>
    </row>
    <row r="76" spans="10:10" s="6" customFormat="1" x14ac:dyDescent="0.25">
      <c r="J76" s="7"/>
    </row>
    <row r="77" spans="10:10" s="6" customFormat="1" x14ac:dyDescent="0.25">
      <c r="J77" s="7"/>
    </row>
    <row r="78" spans="10:10" s="6" customFormat="1" x14ac:dyDescent="0.25">
      <c r="J78" s="7"/>
    </row>
    <row r="79" spans="10:10" s="6" customFormat="1" x14ac:dyDescent="0.25">
      <c r="J79" s="7"/>
    </row>
    <row r="80" spans="10:10" s="6" customFormat="1" x14ac:dyDescent="0.25">
      <c r="J80" s="7"/>
    </row>
    <row r="81" spans="10:10" s="6" customFormat="1" x14ac:dyDescent="0.25">
      <c r="J81" s="7"/>
    </row>
    <row r="82" spans="10:10" s="6" customFormat="1" x14ac:dyDescent="0.25">
      <c r="J82" s="7"/>
    </row>
    <row r="83" spans="10:10" s="6" customFormat="1" x14ac:dyDescent="0.25">
      <c r="J83" s="7"/>
    </row>
    <row r="84" spans="10:10" s="6" customFormat="1" x14ac:dyDescent="0.25">
      <c r="J84" s="7"/>
    </row>
    <row r="85" spans="10:10" s="6" customFormat="1" x14ac:dyDescent="0.25">
      <c r="J85" s="7"/>
    </row>
    <row r="86" spans="10:10" s="6" customFormat="1" x14ac:dyDescent="0.25">
      <c r="J86" s="7"/>
    </row>
    <row r="87" spans="10:10" s="6" customFormat="1" x14ac:dyDescent="0.25">
      <c r="J87" s="7"/>
    </row>
    <row r="88" spans="10:10" s="6" customFormat="1" x14ac:dyDescent="0.25">
      <c r="J88" s="7"/>
    </row>
    <row r="89" spans="10:10" s="6" customFormat="1" x14ac:dyDescent="0.25">
      <c r="J89" s="7"/>
    </row>
    <row r="90" spans="10:10" s="6" customFormat="1" x14ac:dyDescent="0.25">
      <c r="J90" s="7"/>
    </row>
    <row r="91" spans="10:10" s="6" customFormat="1" x14ac:dyDescent="0.25">
      <c r="J91" s="7"/>
    </row>
    <row r="92" spans="10:10" s="6" customFormat="1" x14ac:dyDescent="0.25">
      <c r="J92" s="7"/>
    </row>
    <row r="93" spans="10:10" s="6" customFormat="1" x14ac:dyDescent="0.25">
      <c r="J93" s="7"/>
    </row>
    <row r="94" spans="10:10" s="6" customFormat="1" x14ac:dyDescent="0.25">
      <c r="J94" s="7"/>
    </row>
    <row r="95" spans="10:10" s="6" customFormat="1" x14ac:dyDescent="0.25">
      <c r="J95" s="7"/>
    </row>
    <row r="96" spans="10:10" s="6" customFormat="1" x14ac:dyDescent="0.25">
      <c r="J96" s="7"/>
    </row>
    <row r="97" spans="10:10" s="6" customFormat="1" x14ac:dyDescent="0.25">
      <c r="J97" s="7"/>
    </row>
    <row r="98" spans="10:10" s="6" customFormat="1" x14ac:dyDescent="0.25">
      <c r="J98" s="7"/>
    </row>
    <row r="99" spans="10:10" s="6" customFormat="1" x14ac:dyDescent="0.25">
      <c r="J99" s="7"/>
    </row>
    <row r="100" spans="10:10" s="6" customFormat="1" x14ac:dyDescent="0.25">
      <c r="J100" s="7"/>
    </row>
    <row r="101" spans="10:10" s="6" customFormat="1" x14ac:dyDescent="0.25">
      <c r="J101" s="7"/>
    </row>
    <row r="102" spans="10:10" s="6" customFormat="1" x14ac:dyDescent="0.25">
      <c r="J102" s="7"/>
    </row>
    <row r="103" spans="10:10" s="6" customFormat="1" x14ac:dyDescent="0.25">
      <c r="J103" s="7"/>
    </row>
    <row r="104" spans="10:10" s="6" customFormat="1" x14ac:dyDescent="0.25">
      <c r="J104" s="7"/>
    </row>
    <row r="105" spans="10:10" s="6" customFormat="1" x14ac:dyDescent="0.25">
      <c r="J105" s="7"/>
    </row>
    <row r="106" spans="10:10" s="6" customFormat="1" x14ac:dyDescent="0.25">
      <c r="J106" s="7"/>
    </row>
    <row r="107" spans="10:10" s="6" customFormat="1" x14ac:dyDescent="0.25">
      <c r="J107" s="7"/>
    </row>
    <row r="108" spans="10:10" s="6" customFormat="1" x14ac:dyDescent="0.25">
      <c r="J108" s="7"/>
    </row>
    <row r="109" spans="10:10" s="6" customFormat="1" x14ac:dyDescent="0.25">
      <c r="J109" s="7"/>
    </row>
    <row r="110" spans="10:10" s="6" customFormat="1" x14ac:dyDescent="0.25">
      <c r="J110" s="7"/>
    </row>
    <row r="111" spans="10:10" s="6" customFormat="1" x14ac:dyDescent="0.25">
      <c r="J111" s="7"/>
    </row>
    <row r="112" spans="10:10" s="6" customFormat="1" x14ac:dyDescent="0.25">
      <c r="J112" s="7"/>
    </row>
    <row r="113" spans="10:10" s="6" customFormat="1" x14ac:dyDescent="0.25">
      <c r="J113" s="7"/>
    </row>
    <row r="114" spans="10:10" s="6" customFormat="1" x14ac:dyDescent="0.25">
      <c r="J114" s="7"/>
    </row>
    <row r="115" spans="10:10" s="6" customFormat="1" x14ac:dyDescent="0.25">
      <c r="J115" s="7"/>
    </row>
    <row r="116" spans="10:10" s="6" customFormat="1" x14ac:dyDescent="0.25">
      <c r="J116" s="7"/>
    </row>
    <row r="117" spans="10:10" s="6" customFormat="1" x14ac:dyDescent="0.25">
      <c r="J117" s="7"/>
    </row>
    <row r="118" spans="10:10" s="6" customFormat="1" x14ac:dyDescent="0.25">
      <c r="J118" s="7"/>
    </row>
    <row r="119" spans="10:10" s="6" customFormat="1" x14ac:dyDescent="0.25">
      <c r="J119" s="7"/>
    </row>
    <row r="120" spans="10:10" s="6" customFormat="1" x14ac:dyDescent="0.25">
      <c r="J120" s="7"/>
    </row>
    <row r="121" spans="10:10" s="6" customFormat="1" x14ac:dyDescent="0.25">
      <c r="J121" s="7"/>
    </row>
    <row r="122" spans="10:10" s="6" customFormat="1" x14ac:dyDescent="0.25">
      <c r="J122" s="7"/>
    </row>
    <row r="123" spans="10:10" s="6" customFormat="1" x14ac:dyDescent="0.25">
      <c r="J123" s="7"/>
    </row>
    <row r="124" spans="10:10" s="6" customFormat="1" x14ac:dyDescent="0.25">
      <c r="J124" s="7"/>
    </row>
    <row r="125" spans="10:10" s="6" customFormat="1" x14ac:dyDescent="0.25">
      <c r="J125" s="7"/>
    </row>
    <row r="126" spans="10:10" s="6" customFormat="1" x14ac:dyDescent="0.25">
      <c r="J126" s="7"/>
    </row>
    <row r="127" spans="10:10" s="6" customFormat="1" x14ac:dyDescent="0.25">
      <c r="J127" s="7"/>
    </row>
    <row r="128" spans="10:10" s="6" customFormat="1" x14ac:dyDescent="0.25">
      <c r="J128" s="7"/>
    </row>
    <row r="129" spans="10:10" s="6" customFormat="1" x14ac:dyDescent="0.25">
      <c r="J129" s="7"/>
    </row>
    <row r="130" spans="10:10" s="6" customFormat="1" x14ac:dyDescent="0.25">
      <c r="J130" s="7"/>
    </row>
    <row r="131" spans="10:10" s="6" customFormat="1" x14ac:dyDescent="0.25">
      <c r="J131" s="7"/>
    </row>
    <row r="132" spans="10:10" s="6" customFormat="1" x14ac:dyDescent="0.25">
      <c r="J132" s="7"/>
    </row>
    <row r="133" spans="10:10" s="6" customFormat="1" x14ac:dyDescent="0.25">
      <c r="J133" s="7"/>
    </row>
    <row r="134" spans="10:10" s="6" customFormat="1" x14ac:dyDescent="0.25">
      <c r="J134" s="7"/>
    </row>
    <row r="135" spans="10:10" s="6" customFormat="1" x14ac:dyDescent="0.25">
      <c r="J135" s="7"/>
    </row>
    <row r="136" spans="10:10" s="6" customFormat="1" x14ac:dyDescent="0.25">
      <c r="J136" s="7"/>
    </row>
    <row r="137" spans="10:10" s="6" customFormat="1" x14ac:dyDescent="0.25">
      <c r="J137" s="7"/>
    </row>
    <row r="138" spans="10:10" s="6" customFormat="1" x14ac:dyDescent="0.25">
      <c r="J138" s="7"/>
    </row>
    <row r="139" spans="10:10" s="6" customFormat="1" x14ac:dyDescent="0.25">
      <c r="J139" s="7"/>
    </row>
    <row r="140" spans="10:10" s="6" customFormat="1" x14ac:dyDescent="0.25">
      <c r="J140" s="7"/>
    </row>
    <row r="141" spans="10:10" s="6" customFormat="1" x14ac:dyDescent="0.25">
      <c r="J141" s="7"/>
    </row>
    <row r="142" spans="10:10" s="6" customFormat="1" x14ac:dyDescent="0.25">
      <c r="J142" s="7"/>
    </row>
    <row r="143" spans="10:10" s="6" customFormat="1" x14ac:dyDescent="0.25">
      <c r="J143" s="7"/>
    </row>
    <row r="144" spans="10:10" s="6" customFormat="1" x14ac:dyDescent="0.25">
      <c r="J144" s="7"/>
    </row>
    <row r="145" spans="10:10" s="6" customFormat="1" x14ac:dyDescent="0.25">
      <c r="J145" s="7"/>
    </row>
    <row r="146" spans="10:10" s="6" customFormat="1" x14ac:dyDescent="0.25">
      <c r="J146" s="7"/>
    </row>
    <row r="147" spans="10:10" s="6" customFormat="1" x14ac:dyDescent="0.25">
      <c r="J147" s="7"/>
    </row>
    <row r="148" spans="10:10" s="6" customFormat="1" x14ac:dyDescent="0.25">
      <c r="J148" s="7"/>
    </row>
    <row r="149" spans="10:10" s="6" customFormat="1" x14ac:dyDescent="0.25">
      <c r="J149" s="7"/>
    </row>
    <row r="150" spans="10:10" s="6" customFormat="1" x14ac:dyDescent="0.25">
      <c r="J150" s="7"/>
    </row>
    <row r="151" spans="10:10" s="6" customFormat="1" x14ac:dyDescent="0.25">
      <c r="J151" s="7"/>
    </row>
    <row r="152" spans="10:10" s="6" customFormat="1" x14ac:dyDescent="0.25">
      <c r="J152" s="7"/>
    </row>
    <row r="153" spans="10:10" s="6" customFormat="1" x14ac:dyDescent="0.25">
      <c r="J153" s="7"/>
    </row>
    <row r="154" spans="10:10" s="6" customFormat="1" x14ac:dyDescent="0.25">
      <c r="J154" s="7"/>
    </row>
    <row r="155" spans="10:10" s="6" customFormat="1" x14ac:dyDescent="0.25">
      <c r="J155" s="7"/>
    </row>
    <row r="156" spans="10:10" s="6" customFormat="1" x14ac:dyDescent="0.25">
      <c r="J156" s="7"/>
    </row>
    <row r="157" spans="10:10" s="6" customFormat="1" x14ac:dyDescent="0.25">
      <c r="J157" s="7"/>
    </row>
    <row r="158" spans="10:10" s="6" customFormat="1" x14ac:dyDescent="0.25">
      <c r="J158" s="7"/>
    </row>
    <row r="159" spans="10:10" s="6" customFormat="1" x14ac:dyDescent="0.25">
      <c r="J159" s="7"/>
    </row>
    <row r="160" spans="10:10" s="6" customFormat="1" x14ac:dyDescent="0.25">
      <c r="J160" s="7"/>
    </row>
    <row r="161" spans="10:10" s="6" customFormat="1" x14ac:dyDescent="0.25">
      <c r="J161" s="7"/>
    </row>
    <row r="162" spans="10:10" s="6" customFormat="1" x14ac:dyDescent="0.25">
      <c r="J162" s="7"/>
    </row>
    <row r="163" spans="10:10" s="6" customFormat="1" x14ac:dyDescent="0.25">
      <c r="J163" s="7"/>
    </row>
    <row r="164" spans="10:10" s="6" customFormat="1" x14ac:dyDescent="0.25">
      <c r="J164" s="7"/>
    </row>
    <row r="165" spans="10:10" s="6" customFormat="1" x14ac:dyDescent="0.25">
      <c r="J165" s="7"/>
    </row>
    <row r="166" spans="10:10" s="6" customFormat="1" x14ac:dyDescent="0.25">
      <c r="J166" s="7"/>
    </row>
    <row r="167" spans="10:10" s="6" customFormat="1" x14ac:dyDescent="0.25">
      <c r="J167" s="7"/>
    </row>
    <row r="168" spans="10:10" s="6" customFormat="1" x14ac:dyDescent="0.25">
      <c r="J168" s="7"/>
    </row>
    <row r="169" spans="10:10" s="6" customFormat="1" x14ac:dyDescent="0.25">
      <c r="J169" s="7"/>
    </row>
    <row r="170" spans="10:10" s="6" customFormat="1" x14ac:dyDescent="0.25">
      <c r="J170" s="7"/>
    </row>
    <row r="171" spans="10:10" s="6" customFormat="1" x14ac:dyDescent="0.25">
      <c r="J171" s="7"/>
    </row>
    <row r="172" spans="10:10" s="6" customFormat="1" x14ac:dyDescent="0.25">
      <c r="J172" s="7"/>
    </row>
    <row r="173" spans="10:10" s="6" customFormat="1" x14ac:dyDescent="0.25">
      <c r="J173" s="7"/>
    </row>
    <row r="174" spans="10:10" s="6" customFormat="1" x14ac:dyDescent="0.25">
      <c r="J174" s="7"/>
    </row>
    <row r="175" spans="10:10" s="6" customFormat="1" x14ac:dyDescent="0.25">
      <c r="J175" s="7"/>
    </row>
    <row r="176" spans="10:10" s="6" customFormat="1" x14ac:dyDescent="0.25">
      <c r="J176" s="7"/>
    </row>
    <row r="177" spans="10:10" s="6" customFormat="1" x14ac:dyDescent="0.25">
      <c r="J177" s="7"/>
    </row>
    <row r="178" spans="10:10" s="6" customFormat="1" x14ac:dyDescent="0.25">
      <c r="J178" s="7"/>
    </row>
    <row r="179" spans="10:10" s="6" customFormat="1" x14ac:dyDescent="0.25">
      <c r="J179" s="7"/>
    </row>
    <row r="180" spans="10:10" s="6" customFormat="1" x14ac:dyDescent="0.25">
      <c r="J180" s="7"/>
    </row>
    <row r="181" spans="10:10" s="6" customFormat="1" x14ac:dyDescent="0.25">
      <c r="J181" s="7"/>
    </row>
    <row r="182" spans="10:10" s="6" customFormat="1" x14ac:dyDescent="0.25">
      <c r="J182" s="7"/>
    </row>
    <row r="183" spans="10:10" s="6" customFormat="1" x14ac:dyDescent="0.25">
      <c r="J183" s="7"/>
    </row>
    <row r="184" spans="10:10" s="6" customFormat="1" x14ac:dyDescent="0.25">
      <c r="J184" s="7"/>
    </row>
    <row r="185" spans="10:10" s="6" customFormat="1" x14ac:dyDescent="0.25">
      <c r="J185" s="7"/>
    </row>
    <row r="186" spans="10:10" s="6" customFormat="1" x14ac:dyDescent="0.25">
      <c r="J186" s="7"/>
    </row>
    <row r="187" spans="10:10" s="6" customFormat="1" x14ac:dyDescent="0.25">
      <c r="J187" s="7"/>
    </row>
    <row r="188" spans="10:10" s="6" customFormat="1" x14ac:dyDescent="0.25">
      <c r="J188" s="7"/>
    </row>
    <row r="189" spans="10:10" s="6" customFormat="1" x14ac:dyDescent="0.25">
      <c r="J189" s="7"/>
    </row>
    <row r="190" spans="10:10" s="6" customFormat="1" x14ac:dyDescent="0.25">
      <c r="J190" s="7"/>
    </row>
    <row r="191" spans="10:10" s="6" customFormat="1" x14ac:dyDescent="0.25">
      <c r="J191" s="7"/>
    </row>
    <row r="192" spans="10:10" s="6" customFormat="1" x14ac:dyDescent="0.25">
      <c r="J192" s="7"/>
    </row>
    <row r="193" spans="10:10" s="6" customFormat="1" x14ac:dyDescent="0.25">
      <c r="J193" s="7"/>
    </row>
    <row r="194" spans="10:10" s="6" customFormat="1" x14ac:dyDescent="0.25">
      <c r="J194" s="7"/>
    </row>
    <row r="195" spans="10:10" s="6" customFormat="1" x14ac:dyDescent="0.25">
      <c r="J195" s="7"/>
    </row>
    <row r="196" spans="10:10" s="6" customFormat="1" x14ac:dyDescent="0.25">
      <c r="J196" s="7"/>
    </row>
    <row r="197" spans="10:10" s="6" customFormat="1" x14ac:dyDescent="0.25">
      <c r="J197" s="7"/>
    </row>
    <row r="198" spans="10:10" s="6" customFormat="1" x14ac:dyDescent="0.25">
      <c r="J198" s="7"/>
    </row>
    <row r="199" spans="10:10" s="6" customFormat="1" x14ac:dyDescent="0.25">
      <c r="J199" s="7"/>
    </row>
    <row r="200" spans="10:10" s="6" customFormat="1" x14ac:dyDescent="0.25">
      <c r="J200" s="7"/>
    </row>
    <row r="201" spans="10:10" s="6" customFormat="1" x14ac:dyDescent="0.25">
      <c r="J201" s="7"/>
    </row>
    <row r="202" spans="10:10" s="6" customFormat="1" x14ac:dyDescent="0.25">
      <c r="J202" s="7"/>
    </row>
    <row r="203" spans="10:10" s="6" customFormat="1" x14ac:dyDescent="0.25">
      <c r="J203" s="7"/>
    </row>
    <row r="204" spans="10:10" s="6" customFormat="1" x14ac:dyDescent="0.25">
      <c r="J204" s="7"/>
    </row>
    <row r="205" spans="10:10" s="6" customFormat="1" x14ac:dyDescent="0.25">
      <c r="J205" s="7"/>
    </row>
    <row r="206" spans="10:10" s="6" customFormat="1" x14ac:dyDescent="0.25">
      <c r="J206" s="7"/>
    </row>
    <row r="207" spans="10:10" s="6" customFormat="1" x14ac:dyDescent="0.25">
      <c r="J207" s="7"/>
    </row>
    <row r="208" spans="10:10" s="6" customFormat="1" x14ac:dyDescent="0.25">
      <c r="J208" s="7"/>
    </row>
    <row r="209" spans="10:10" s="6" customFormat="1" x14ac:dyDescent="0.25">
      <c r="J209" s="7"/>
    </row>
    <row r="210" spans="10:10" s="6" customFormat="1" x14ac:dyDescent="0.25">
      <c r="J210" s="7"/>
    </row>
    <row r="211" spans="10:10" s="6" customFormat="1" x14ac:dyDescent="0.25">
      <c r="J211" s="7"/>
    </row>
    <row r="212" spans="10:10" s="6" customFormat="1" x14ac:dyDescent="0.25">
      <c r="J212" s="7"/>
    </row>
    <row r="213" spans="10:10" s="6" customFormat="1" x14ac:dyDescent="0.25">
      <c r="J213" s="7"/>
    </row>
    <row r="214" spans="10:10" s="6" customFormat="1" x14ac:dyDescent="0.25">
      <c r="J214" s="7"/>
    </row>
    <row r="215" spans="10:10" s="6" customFormat="1" x14ac:dyDescent="0.25">
      <c r="J215" s="7"/>
    </row>
    <row r="216" spans="10:10" s="6" customFormat="1" x14ac:dyDescent="0.25">
      <c r="J216" s="7"/>
    </row>
    <row r="217" spans="10:10" s="6" customFormat="1" x14ac:dyDescent="0.25">
      <c r="J217" s="7"/>
    </row>
    <row r="218" spans="10:10" s="6" customFormat="1" x14ac:dyDescent="0.25">
      <c r="J218" s="7"/>
    </row>
    <row r="219" spans="10:10" s="6" customFormat="1" x14ac:dyDescent="0.25">
      <c r="J219" s="7"/>
    </row>
    <row r="220" spans="10:10" s="6" customFormat="1" x14ac:dyDescent="0.25">
      <c r="J220" s="7"/>
    </row>
    <row r="221" spans="10:10" s="6" customFormat="1" x14ac:dyDescent="0.25">
      <c r="J221" s="7"/>
    </row>
    <row r="222" spans="10:10" s="6" customFormat="1" x14ac:dyDescent="0.25">
      <c r="J222" s="7"/>
    </row>
    <row r="223" spans="10:10" s="6" customFormat="1" x14ac:dyDescent="0.25">
      <c r="J223" s="7"/>
    </row>
    <row r="224" spans="10:10" s="6" customFormat="1" x14ac:dyDescent="0.25">
      <c r="J224" s="7"/>
    </row>
  </sheetData>
  <sheetProtection algorithmName="SHA-512" hashValue="+oeCrdZsmy9hxud6gwmdIeRvY7/dEJ2Df3Xr0Kwa6mZ79V2ApMvTm6mzjZM5HYKRXOHqWR7w95ojMad16im0eQ==" saltValue="WHnz1blh4BJjgBCG+eEPYA==" spinCount="100000" sheet="1" selectLockedCells="1"/>
  <customSheetViews>
    <customSheetView guid="{0BD0BA22-9AD6-4D55-A6BD-24F6F08AFBE3}" scale="85" showGridLines="0" showRowCol="0" fitToPage="1" hiddenRows="1" showRuler="0">
      <selection activeCell="H10" sqref="H10"/>
      <pageMargins left="0.70866141732283472" right="0.70866141732283472" top="0.78740157480314965" bottom="0.78740157480314965" header="0.31496062992125984" footer="0.31496062992125984"/>
      <pageSetup paperSize="9" scale="66" orientation="landscape" r:id="rId1"/>
    </customSheetView>
    <customSheetView guid="{3F729104-337F-459B-A154-7F91DDA5220B}" scale="85" showGridLines="0" showRowCol="0" fitToPage="1" hiddenRows="1" showRuler="0" topLeftCell="A13">
      <selection activeCell="J27" sqref="J27:K27"/>
      <pageMargins left="0.70866141732283472" right="0.70866141732283472" top="0.78740157480314965" bottom="0.78740157480314965" header="0.31496062992125984" footer="0.31496062992125984"/>
      <pageSetup paperSize="9" scale="66" orientation="landscape" r:id="rId2"/>
    </customSheetView>
    <customSheetView guid="{013737F2-862B-4E78-82F8-CD223FBEC6BE}" scale="85" showPageBreaks="1" fitToPage="1" printArea="1" hiddenRows="1" showRuler="0" topLeftCell="A13">
      <selection activeCell="B27" sqref="B27:D29"/>
      <pageMargins left="0.70866141732283472" right="0.70866141732283472" top="0.78740157480314965" bottom="0.78740157480314965" header="0.31496062992125984" footer="0.31496062992125984"/>
      <pageSetup paperSize="9" scale="55" orientation="landscape" r:id="rId3"/>
    </customSheetView>
  </customSheetViews>
  <mergeCells count="34">
    <mergeCell ref="D3:H3"/>
    <mergeCell ref="B4:C8"/>
    <mergeCell ref="J9:J10"/>
    <mergeCell ref="K9:K10"/>
    <mergeCell ref="I9:I10"/>
    <mergeCell ref="E4:E5"/>
    <mergeCell ref="G4:G5"/>
    <mergeCell ref="H4:H5"/>
    <mergeCell ref="I4:I5"/>
    <mergeCell ref="B11:C11"/>
    <mergeCell ref="B19:C19"/>
    <mergeCell ref="D23:H23"/>
    <mergeCell ref="D22:H22"/>
    <mergeCell ref="D4:D5"/>
    <mergeCell ref="D9:H9"/>
    <mergeCell ref="G8:H8"/>
    <mergeCell ref="B22:C24"/>
    <mergeCell ref="D24:H24"/>
    <mergeCell ref="B9:C10"/>
    <mergeCell ref="B21:C21"/>
    <mergeCell ref="B40:E40"/>
    <mergeCell ref="E25:J25"/>
    <mergeCell ref="G27:H27"/>
    <mergeCell ref="G28:H28"/>
    <mergeCell ref="G29:H29"/>
    <mergeCell ref="B26:J26"/>
    <mergeCell ref="B33:D33"/>
    <mergeCell ref="B34:D35"/>
    <mergeCell ref="B36:D37"/>
    <mergeCell ref="B27:D29"/>
    <mergeCell ref="B30:C32"/>
    <mergeCell ref="D32:H32"/>
    <mergeCell ref="D30:H30"/>
    <mergeCell ref="D31:H31"/>
  </mergeCells>
  <dataValidations count="3">
    <dataValidation type="whole" allowBlank="1" showInputMessage="1" showErrorMessage="1" errorTitle="zu viele Tage" error="Es können nur max. 5 Tage eingetragen werden." sqref="D11:E19">
      <formula1>0</formula1>
      <formula2>5</formula2>
    </dataValidation>
    <dataValidation type="whole" allowBlank="1" showInputMessage="1" showErrorMessage="1" errorTitle="zu vile Tage" error="Es können nur max. 5. Tage eingetragen werden." sqref="G11:H19">
      <formula1>0</formula1>
      <formula2>5</formula2>
    </dataValidation>
    <dataValidation type="whole" allowBlank="1" showInputMessage="1" showErrorMessage="1" errorTitle="zu viele Mittagessen" error="Es können max. 4 Mittagessen eingetragen werden." sqref="F21">
      <formula1>0</formula1>
      <formula2>4</formula2>
    </dataValidation>
  </dataValidations>
  <hyperlinks>
    <hyperlink ref="B40:E40" r:id="rId4" display="Als verbindlich gilt die Tarifstruktur der Gemeinde Emmen."/>
  </hyperlinks>
  <pageMargins left="0.70866141732283472" right="0.70866141732283472" top="0.78740157480314965" bottom="0.78740157480314965" header="0.31496062992125984" footer="0.31496062992125984"/>
  <pageSetup paperSize="9" scale="65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16"/>
  <sheetViews>
    <sheetView zoomScale="130" zoomScaleNormal="130" workbookViewId="0">
      <selection activeCell="D11" sqref="D11"/>
    </sheetView>
  </sheetViews>
  <sheetFormatPr baseColWidth="10" defaultColWidth="11.5546875" defaultRowHeight="13.2" x14ac:dyDescent="0.25"/>
  <cols>
    <col min="1" max="1" width="6.109375" style="6" customWidth="1"/>
    <col min="2" max="2" width="19.109375" customWidth="1"/>
    <col min="3" max="3" width="13.109375" customWidth="1"/>
    <col min="4" max="5" width="14.44140625" customWidth="1"/>
    <col min="6" max="6" width="14.5546875" customWidth="1"/>
    <col min="7" max="7" width="14.44140625" customWidth="1"/>
    <col min="8" max="8" width="12.88671875" customWidth="1"/>
    <col min="9" max="9" width="14.5546875" customWidth="1"/>
    <col min="10" max="10" width="14.5546875" style="8" hidden="1" customWidth="1"/>
    <col min="11" max="11" width="14.5546875" hidden="1" customWidth="1"/>
    <col min="12" max="41" width="11.44140625" style="6" customWidth="1"/>
  </cols>
  <sheetData>
    <row r="1" spans="1:41" s="6" customFormat="1" ht="13.8" thickBot="1" x14ac:dyDescent="0.3">
      <c r="J1" s="7"/>
    </row>
    <row r="2" spans="1:41" s="5" customFormat="1" ht="30" customHeight="1" thickBot="1" x14ac:dyDescent="0.3">
      <c r="A2" s="4"/>
      <c r="B2" s="75" t="s">
        <v>9</v>
      </c>
      <c r="C2" s="76"/>
      <c r="D2" s="76"/>
      <c r="E2" s="76"/>
      <c r="F2" s="76" t="s">
        <v>110</v>
      </c>
      <c r="G2" s="76"/>
      <c r="H2" s="76"/>
      <c r="I2" s="81"/>
      <c r="J2" s="76"/>
      <c r="K2" s="8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30" customHeight="1" thickBot="1" x14ac:dyDescent="0.3">
      <c r="B3" s="16"/>
      <c r="C3" s="17"/>
      <c r="D3" s="178" t="s">
        <v>1</v>
      </c>
      <c r="E3" s="178"/>
      <c r="F3" s="178"/>
      <c r="G3" s="178"/>
      <c r="H3" s="178"/>
      <c r="I3" s="82"/>
      <c r="J3" s="31"/>
      <c r="K3" s="60"/>
    </row>
    <row r="4" spans="1:41" ht="13.35" customHeight="1" x14ac:dyDescent="0.25">
      <c r="B4" s="179" t="s">
        <v>45</v>
      </c>
      <c r="C4" s="180"/>
      <c r="D4" s="165" t="s">
        <v>16</v>
      </c>
      <c r="E4" s="165" t="s">
        <v>35</v>
      </c>
      <c r="F4" s="92"/>
      <c r="G4" s="165" t="s">
        <v>75</v>
      </c>
      <c r="H4" s="165" t="s">
        <v>76</v>
      </c>
      <c r="I4" s="189"/>
      <c r="J4" s="38"/>
      <c r="K4" s="61"/>
    </row>
    <row r="5" spans="1:41" ht="56.25" customHeight="1" x14ac:dyDescent="0.25">
      <c r="B5" s="181"/>
      <c r="C5" s="182"/>
      <c r="D5" s="166"/>
      <c r="E5" s="166"/>
      <c r="F5" s="93" t="s">
        <v>88</v>
      </c>
      <c r="G5" s="166"/>
      <c r="H5" s="166"/>
      <c r="I5" s="190"/>
      <c r="J5" s="35"/>
      <c r="K5" s="62"/>
    </row>
    <row r="6" spans="1:41" ht="16.5" customHeight="1" thickBot="1" x14ac:dyDescent="0.3">
      <c r="B6" s="181"/>
      <c r="C6" s="182"/>
      <c r="D6" s="32" t="s">
        <v>36</v>
      </c>
      <c r="E6" s="33" t="s">
        <v>37</v>
      </c>
      <c r="F6" s="33" t="s">
        <v>37</v>
      </c>
      <c r="G6" s="33" t="s">
        <v>38</v>
      </c>
      <c r="H6" s="33" t="s">
        <v>39</v>
      </c>
      <c r="I6" s="63"/>
      <c r="J6" s="35"/>
      <c r="K6" s="62"/>
    </row>
    <row r="7" spans="1:41" ht="27.75" customHeight="1" thickBot="1" x14ac:dyDescent="0.3">
      <c r="B7" s="181"/>
      <c r="C7" s="182"/>
      <c r="D7" s="36" t="s">
        <v>81</v>
      </c>
      <c r="E7" s="37" t="s">
        <v>82</v>
      </c>
      <c r="F7" s="37" t="s">
        <v>86</v>
      </c>
      <c r="G7" s="37" t="s">
        <v>83</v>
      </c>
      <c r="H7" s="37" t="s">
        <v>84</v>
      </c>
      <c r="I7" s="63"/>
      <c r="J7" s="34"/>
      <c r="K7" s="63"/>
    </row>
    <row r="8" spans="1:41" ht="91.5" customHeight="1" thickBot="1" x14ac:dyDescent="0.3">
      <c r="B8" s="181"/>
      <c r="C8" s="182"/>
      <c r="D8" s="34"/>
      <c r="E8" s="34"/>
      <c r="F8" s="37" t="s">
        <v>90</v>
      </c>
      <c r="G8" s="168" t="s">
        <v>85</v>
      </c>
      <c r="H8" s="201"/>
      <c r="I8" s="63"/>
      <c r="J8" s="34"/>
      <c r="K8" s="63"/>
    </row>
    <row r="9" spans="1:41" s="1" customFormat="1" ht="32.25" customHeight="1" thickBot="1" x14ac:dyDescent="0.3">
      <c r="A9" s="2"/>
      <c r="B9" s="172" t="s">
        <v>5</v>
      </c>
      <c r="C9" s="173"/>
      <c r="D9" s="167" t="s">
        <v>8</v>
      </c>
      <c r="E9" s="167"/>
      <c r="F9" s="167"/>
      <c r="G9" s="167"/>
      <c r="H9" s="167"/>
      <c r="I9" s="187" t="s">
        <v>0</v>
      </c>
      <c r="J9" s="183" t="s">
        <v>2</v>
      </c>
      <c r="K9" s="185" t="s">
        <v>79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100000000000001" customHeight="1" thickBot="1" x14ac:dyDescent="0.3">
      <c r="B10" s="174"/>
      <c r="C10" s="175"/>
      <c r="D10" s="26"/>
      <c r="E10" s="26"/>
      <c r="F10" s="26"/>
      <c r="G10" s="26"/>
      <c r="H10" s="26"/>
      <c r="I10" s="188"/>
      <c r="J10" s="184"/>
      <c r="K10" s="186"/>
    </row>
    <row r="11" spans="1:41" ht="20.100000000000001" customHeight="1" thickTop="1" thickBot="1" x14ac:dyDescent="0.3">
      <c r="B11" s="161" t="s">
        <v>7</v>
      </c>
      <c r="C11" s="162"/>
      <c r="D11" s="22"/>
      <c r="E11" s="23"/>
      <c r="F11" s="34"/>
      <c r="G11" s="23"/>
      <c r="H11" s="23"/>
      <c r="I11" s="88">
        <f>D11*'Tarifstruktur Gde Emmen'!F6+E11*'Tarifstruktur Gde Emmen'!F7+F11*'Tarifstruktur Gde Emmen'!F89+G11*'Tarifstruktur Gde Emmen'!F8+H11*'Tarifstruktur Gde Emmen'!F9</f>
        <v>0</v>
      </c>
      <c r="J11" s="78">
        <f>D11*'Tarifstruktur Gde Emmen'!D6+E11*'Tarifstruktur Gde Emmen'!D7+G11*'Tarifstruktur Gde Emmen'!D8+H11*'Tarifstruktur Gde Emmen'!D9</f>
        <v>0</v>
      </c>
      <c r="K11" s="64">
        <f>D11*'Tarifstruktur Gde Emmen'!E6+E11*'Tarifstruktur Gde Emmen'!E7+G11*'Tarifstruktur Gde Emmen'!E8+H11*'Tarifstruktur Gde Emmen'!E9+F11*'Tarifstruktur Gde Emmen'!E89</f>
        <v>0</v>
      </c>
    </row>
    <row r="12" spans="1:41" ht="20.100000000000001" customHeight="1" thickBot="1" x14ac:dyDescent="0.3">
      <c r="B12" s="18">
        <v>30000</v>
      </c>
      <c r="C12" s="19">
        <v>39999</v>
      </c>
      <c r="D12" s="24"/>
      <c r="E12" s="25"/>
      <c r="F12" s="34"/>
      <c r="G12" s="25"/>
      <c r="H12" s="25"/>
      <c r="I12" s="88">
        <f>D12*'Tarifstruktur Gde Emmen'!F11+E12*'Tarifstruktur Gde Emmen'!F12+F12*'Tarifstruktur Gde Emmen'!F89+G12*'Tarifstruktur Gde Emmen'!F13+H12*'Tarifstruktur Gde Emmen'!F14</f>
        <v>0</v>
      </c>
      <c r="J12" s="78">
        <f>D12*'Tarifstruktur Gde Emmen'!D11+E12*'Tarifstruktur Gde Emmen'!D12+G12*'Tarifstruktur Gde Emmen'!D13+H12*'Tarifstruktur Gde Emmen'!D14</f>
        <v>0</v>
      </c>
      <c r="K12" s="64">
        <f>D12*'Tarifstruktur Gde Emmen'!E11+E12*'Tarifstruktur Gde Emmen'!E12+G12*'Tarifstruktur Gde Emmen'!E13+H12*'Tarifstruktur Gde Emmen'!E14+F12*'Tarifstruktur Gde Emmen'!E89</f>
        <v>0</v>
      </c>
    </row>
    <row r="13" spans="1:41" ht="20.100000000000001" customHeight="1" thickBot="1" x14ac:dyDescent="0.3">
      <c r="B13" s="18">
        <v>40000</v>
      </c>
      <c r="C13" s="19">
        <v>49999</v>
      </c>
      <c r="D13" s="24"/>
      <c r="E13" s="25"/>
      <c r="F13" s="34"/>
      <c r="G13" s="25"/>
      <c r="H13" s="25"/>
      <c r="I13" s="88">
        <f>D13*'Tarifstruktur Gde Emmen'!F16+E13*'Tarifstruktur Gde Emmen'!F17+F13*'Tarifstruktur Gde Emmen'!F89+G13*'Tarifstruktur Gde Emmen'!F18+H13*'Tarifstruktur Gde Emmen'!F19</f>
        <v>0</v>
      </c>
      <c r="J13" s="78">
        <f>D13*'Tarifstruktur Gde Emmen'!D16+E13*'Tarifstruktur Gde Emmen'!D17+G13*'Tarifstruktur Gde Emmen'!D18+H13*'Tarifstruktur Gde Emmen'!D19</f>
        <v>0</v>
      </c>
      <c r="K13" s="64">
        <f>D13*'Tarifstruktur Gde Emmen'!E16+E13*'Tarifstruktur Gde Emmen'!E17+G13*'Tarifstruktur Gde Emmen'!E18+H13*'Tarifstruktur Gde Emmen'!E19+F13*'Tarifstruktur Gde Emmen'!E89</f>
        <v>0</v>
      </c>
    </row>
    <row r="14" spans="1:41" ht="20.100000000000001" customHeight="1" thickBot="1" x14ac:dyDescent="0.3">
      <c r="B14" s="18">
        <v>50000</v>
      </c>
      <c r="C14" s="19">
        <v>59999</v>
      </c>
      <c r="D14" s="24"/>
      <c r="E14" s="25"/>
      <c r="F14" s="34"/>
      <c r="G14" s="25"/>
      <c r="H14" s="25"/>
      <c r="I14" s="88">
        <f>D14*'Tarifstruktur Gde Emmen'!F21+E14*'Tarifstruktur Gde Emmen'!F22+F14*'Tarifstruktur Gde Emmen'!F89+G14*'Tarifstruktur Gde Emmen'!F23+H14*'Tarifstruktur Gde Emmen'!F24</f>
        <v>0</v>
      </c>
      <c r="J14" s="78">
        <f>D14*'Tarifstruktur Gde Emmen'!D21+E14*'Tarifstruktur Gde Emmen'!D22+G14*'Tarifstruktur Gde Emmen'!D23+H14*'Tarifstruktur Gde Emmen'!D24</f>
        <v>0</v>
      </c>
      <c r="K14" s="64">
        <f>D14*'Tarifstruktur Gde Emmen'!E21+E14*'Tarifstruktur Gde Emmen'!E22+G14*'Tarifstruktur Gde Emmen'!E23+H14*'Tarifstruktur Gde Emmen'!E24+F14*'Tarifstruktur Gde Emmen'!E89</f>
        <v>0</v>
      </c>
    </row>
    <row r="15" spans="1:41" ht="20.100000000000001" customHeight="1" thickBot="1" x14ac:dyDescent="0.3">
      <c r="B15" s="18">
        <v>60000</v>
      </c>
      <c r="C15" s="19">
        <v>69999</v>
      </c>
      <c r="D15" s="24"/>
      <c r="E15" s="25"/>
      <c r="F15" s="34"/>
      <c r="G15" s="25"/>
      <c r="H15" s="25"/>
      <c r="I15" s="88">
        <f>D15*'Tarifstruktur Gde Emmen'!F26+E15*'Tarifstruktur Gde Emmen'!F27+F15*'Tarifstruktur Gde Emmen'!F89+G15*'Tarifstruktur Gde Emmen'!F28+H15*'Tarifstruktur Gde Emmen'!F29</f>
        <v>0</v>
      </c>
      <c r="J15" s="78">
        <f>D15*'Tarifstruktur Gde Emmen'!D26+E15*'Tarifstruktur Gde Emmen'!D27+G15*'Tarifstruktur Gde Emmen'!D28+H15*'Tarifstruktur Gde Emmen'!D29</f>
        <v>0</v>
      </c>
      <c r="K15" s="64">
        <f>D15*'Tarifstruktur Gde Emmen'!E26+E15*'Tarifstruktur Gde Emmen'!E27+G15*'Tarifstruktur Gde Emmen'!E28+H15*'Tarifstruktur Gde Emmen'!E29+F15*'Tarifstruktur Gde Emmen'!E89</f>
        <v>0</v>
      </c>
    </row>
    <row r="16" spans="1:41" ht="20.100000000000001" customHeight="1" thickBot="1" x14ac:dyDescent="0.3">
      <c r="B16" s="18">
        <v>70000</v>
      </c>
      <c r="C16" s="19">
        <v>79999</v>
      </c>
      <c r="D16" s="24"/>
      <c r="E16" s="25"/>
      <c r="F16" s="34"/>
      <c r="G16" s="25"/>
      <c r="H16" s="25"/>
      <c r="I16" s="88">
        <f>D16*'Tarifstruktur Gde Emmen'!F31+E16*'Tarifstruktur Gde Emmen'!F32+F16*'Tarifstruktur Gde Emmen'!F89+G16*'Tarifstruktur Gde Emmen'!F33+H16*'Tarifstruktur Gde Emmen'!F34</f>
        <v>0</v>
      </c>
      <c r="J16" s="78">
        <f>D16*'Tarifstruktur Gde Emmen'!D31+E16*'Tarifstruktur Gde Emmen'!D32+G16*'Tarifstruktur Gde Emmen'!D33+H16*'Tarifstruktur Gde Emmen'!D34</f>
        <v>0</v>
      </c>
      <c r="K16" s="64">
        <f>D16*'Tarifstruktur Gde Emmen'!E31+E16*'Tarifstruktur Gde Emmen'!E32+G16*'Tarifstruktur Gde Emmen'!E33+H16*'Tarifstruktur Gde Emmen'!E34+F16*'Tarifstruktur Gde Emmen'!E89</f>
        <v>0</v>
      </c>
    </row>
    <row r="17" spans="1:41" ht="20.100000000000001" customHeight="1" thickBot="1" x14ac:dyDescent="0.3">
      <c r="B17" s="18">
        <v>80000</v>
      </c>
      <c r="C17" s="19">
        <v>89999</v>
      </c>
      <c r="D17" s="24"/>
      <c r="E17" s="25"/>
      <c r="F17" s="34"/>
      <c r="G17" s="25"/>
      <c r="H17" s="25"/>
      <c r="I17" s="88">
        <f>D17*'Tarifstruktur Gde Emmen'!F36+E17*'Tarifstruktur Gde Emmen'!F37+F17*'Tarifstruktur Gde Emmen'!F89+G17*'Tarifstruktur Gde Emmen'!F38+H17*'Tarifstruktur Gde Emmen'!F39</f>
        <v>0</v>
      </c>
      <c r="J17" s="78">
        <f>D17*'Tarifstruktur Gde Emmen'!D36+E17*'Tarifstruktur Gde Emmen'!D37+G17*'Tarifstruktur Gde Emmen'!D38+H17*'Tarifstruktur Gde Emmen'!D39</f>
        <v>0</v>
      </c>
      <c r="K17" s="64">
        <f>D17*'Tarifstruktur Gde Emmen'!E36+E17*'Tarifstruktur Gde Emmen'!E37+G17*'Tarifstruktur Gde Emmen'!E38+H17*'Tarifstruktur Gde Emmen'!E39+F17*'Tarifstruktur Gde Emmen'!E89</f>
        <v>0</v>
      </c>
    </row>
    <row r="18" spans="1:41" ht="20.100000000000001" customHeight="1" thickBot="1" x14ac:dyDescent="0.3">
      <c r="B18" s="18">
        <v>90000</v>
      </c>
      <c r="C18" s="19">
        <v>99999</v>
      </c>
      <c r="D18" s="24"/>
      <c r="E18" s="25"/>
      <c r="F18" s="34"/>
      <c r="G18" s="25"/>
      <c r="H18" s="25"/>
      <c r="I18" s="88">
        <f>D18*'Tarifstruktur Gde Emmen'!F41+E18*'Tarifstruktur Gde Emmen'!F42+F18*'Tarifstruktur Gde Emmen'!F89+G18*'Tarifstruktur Gde Emmen'!F43+H18*'Tarifstruktur Gde Emmen'!F44</f>
        <v>0</v>
      </c>
      <c r="J18" s="78">
        <f>D18*'Tarifstruktur Gde Emmen'!D41+E18*'Tarifstruktur Gde Emmen'!D42+G18*'Tarifstruktur Gde Emmen'!D43+H18*'Tarifstruktur Gde Emmen'!D44</f>
        <v>0</v>
      </c>
      <c r="K18" s="64">
        <f>D18*'Tarifstruktur Gde Emmen'!E41+E18*'Tarifstruktur Gde Emmen'!E42+G18*'Tarifstruktur Gde Emmen'!E43+H18*'Tarifstruktur Gde Emmen'!E44+F18*'Tarifstruktur Gde Emmen'!E89</f>
        <v>0</v>
      </c>
    </row>
    <row r="19" spans="1:41" ht="20.100000000000001" customHeight="1" thickBot="1" x14ac:dyDescent="0.3">
      <c r="B19" s="163" t="s">
        <v>30</v>
      </c>
      <c r="C19" s="164"/>
      <c r="D19" s="24"/>
      <c r="E19" s="25"/>
      <c r="F19" s="34"/>
      <c r="G19" s="25"/>
      <c r="H19" s="25"/>
      <c r="I19" s="88">
        <f>D19*'Tarifstruktur Gde Emmen'!F46+E19*'Tarifstruktur Gde Emmen'!F47+F19*'Tarifstruktur Gde Emmen'!F89+G19*'Tarifstruktur Gde Emmen'!F48+H19*'Tarifstruktur Gde Emmen'!F49</f>
        <v>0</v>
      </c>
      <c r="J19" s="78">
        <f>D19*'Tarifstruktur Gde Emmen'!D46+E19*'Tarifstruktur Gde Emmen'!D47+G19*'Tarifstruktur Gde Emmen'!D48+H19*'Tarifstruktur Gde Emmen'!D49</f>
        <v>0</v>
      </c>
      <c r="K19" s="64">
        <f>D19*'Tarifstruktur Gde Emmen'!E46+E19*'Tarifstruktur Gde Emmen'!E47+G19*'Tarifstruktur Gde Emmen'!E48+H19*'Tarifstruktur Gde Emmen'!E49+F19*'Tarifstruktur Gde Emmen'!E89</f>
        <v>0</v>
      </c>
    </row>
    <row r="20" spans="1:41" ht="20.100000000000001" hidden="1" customHeight="1" thickBot="1" x14ac:dyDescent="0.3">
      <c r="B20" s="43"/>
      <c r="C20" s="44"/>
      <c r="D20" s="20"/>
      <c r="E20" s="20"/>
      <c r="F20" s="20"/>
      <c r="G20" s="20"/>
      <c r="H20" s="20"/>
      <c r="I20" s="83"/>
      <c r="J20" s="21"/>
      <c r="K20" s="65"/>
    </row>
    <row r="21" spans="1:41" s="97" customFormat="1" ht="32.25" customHeight="1" thickBot="1" x14ac:dyDescent="0.3">
      <c r="A21" s="6"/>
      <c r="B21" s="176" t="s">
        <v>108</v>
      </c>
      <c r="C21" s="177"/>
      <c r="D21" s="34"/>
      <c r="E21" s="34"/>
      <c r="F21" s="25"/>
      <c r="G21" s="34"/>
      <c r="H21" s="34"/>
      <c r="I21" s="88">
        <f>F21*'Tarifstruktur Gde Emmen'!E89</f>
        <v>0</v>
      </c>
      <c r="J21" s="78"/>
      <c r="K21" s="64">
        <f>F21*'Tarifstruktur Gde Emmen'!E89</f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30" customHeight="1" thickBot="1" x14ac:dyDescent="0.3">
      <c r="B22" s="170" t="s">
        <v>49</v>
      </c>
      <c r="C22" s="171"/>
      <c r="D22" s="159" t="s">
        <v>47</v>
      </c>
      <c r="E22" s="159"/>
      <c r="F22" s="159"/>
      <c r="G22" s="159"/>
      <c r="H22" s="159"/>
      <c r="I22" s="84">
        <f>SUM(J22:K22)</f>
        <v>0</v>
      </c>
      <c r="J22" s="79">
        <f>SUM(J11:J21)*0.9</f>
        <v>0</v>
      </c>
      <c r="K22" s="68">
        <f>SUM(K11:K21)</f>
        <v>0</v>
      </c>
    </row>
    <row r="23" spans="1:41" ht="30" customHeight="1" thickBot="1" x14ac:dyDescent="0.3">
      <c r="B23" s="198"/>
      <c r="C23" s="151"/>
      <c r="D23" s="159" t="s">
        <v>46</v>
      </c>
      <c r="E23" s="159"/>
      <c r="F23" s="159"/>
      <c r="G23" s="159"/>
      <c r="H23" s="159"/>
      <c r="I23" s="84">
        <f>'Kosten berechnen'!I22</f>
        <v>0</v>
      </c>
      <c r="J23" s="78"/>
      <c r="K23" s="64"/>
    </row>
    <row r="24" spans="1:41" ht="30" customHeight="1" thickBot="1" x14ac:dyDescent="0.3">
      <c r="B24" s="198"/>
      <c r="C24" s="151"/>
      <c r="D24" s="159" t="s">
        <v>48</v>
      </c>
      <c r="E24" s="159"/>
      <c r="F24" s="159"/>
      <c r="G24" s="159"/>
      <c r="H24" s="159"/>
      <c r="I24" s="84">
        <f>SUM(I22+I23)</f>
        <v>0</v>
      </c>
      <c r="J24" s="78"/>
      <c r="K24" s="64"/>
    </row>
    <row r="25" spans="1:41" ht="30" customHeight="1" thickBot="1" x14ac:dyDescent="0.3">
      <c r="B25" s="152"/>
      <c r="C25" s="151"/>
      <c r="D25" s="159" t="s">
        <v>60</v>
      </c>
      <c r="E25" s="159"/>
      <c r="F25" s="159"/>
      <c r="G25" s="159"/>
      <c r="H25" s="159"/>
      <c r="I25" s="85">
        <f>I24*(37)/12</f>
        <v>0</v>
      </c>
      <c r="J25" s="78"/>
      <c r="K25" s="64"/>
    </row>
    <row r="26" spans="1:41" ht="30" customHeight="1" thickBot="1" x14ac:dyDescent="0.3">
      <c r="B26" s="199"/>
      <c r="C26" s="200"/>
      <c r="D26" s="155" t="s">
        <v>61</v>
      </c>
      <c r="E26" s="155"/>
      <c r="F26" s="155"/>
      <c r="G26" s="155"/>
      <c r="H26" s="155"/>
      <c r="I26" s="86">
        <f>I24*37</f>
        <v>0</v>
      </c>
      <c r="J26" s="78"/>
      <c r="K26" s="66"/>
    </row>
    <row r="27" spans="1:41" ht="21" customHeight="1" x14ac:dyDescent="0.25">
      <c r="B27" s="191" t="s">
        <v>57</v>
      </c>
      <c r="C27" s="192"/>
      <c r="D27" s="193"/>
      <c r="E27" s="194"/>
      <c r="F27" s="195"/>
      <c r="G27" s="196"/>
      <c r="H27" s="196"/>
      <c r="I27" s="45"/>
      <c r="J27" s="45"/>
      <c r="K27" s="46"/>
    </row>
    <row r="28" spans="1:41" ht="36" customHeight="1" x14ac:dyDescent="0.25">
      <c r="B28" s="137" t="s">
        <v>54</v>
      </c>
      <c r="C28" s="138"/>
      <c r="D28" s="139"/>
      <c r="E28" s="47"/>
      <c r="F28" s="94"/>
      <c r="G28" s="197"/>
      <c r="H28" s="197"/>
      <c r="I28" s="48"/>
      <c r="J28" s="49"/>
      <c r="K28" s="59"/>
    </row>
    <row r="29" spans="1:41" ht="48.75" customHeight="1" thickBot="1" x14ac:dyDescent="0.3">
      <c r="B29" s="140"/>
      <c r="C29" s="141"/>
      <c r="D29" s="142"/>
      <c r="E29" s="47"/>
      <c r="F29" s="94"/>
      <c r="G29" s="197"/>
      <c r="H29" s="197"/>
      <c r="I29" s="48"/>
      <c r="J29" s="49"/>
      <c r="K29" s="59"/>
    </row>
    <row r="30" spans="1:41" s="6" customFormat="1" x14ac:dyDescent="0.25">
      <c r="J30" s="7"/>
    </row>
    <row r="31" spans="1:41" s="6" customFormat="1" ht="13.8" x14ac:dyDescent="0.25">
      <c r="B31" s="3" t="s">
        <v>6</v>
      </c>
      <c r="J31" s="7"/>
    </row>
    <row r="32" spans="1:41" s="6" customFormat="1" ht="13.8" x14ac:dyDescent="0.25">
      <c r="B32" s="3" t="s">
        <v>69</v>
      </c>
      <c r="J32" s="7"/>
    </row>
    <row r="33" spans="2:10" s="6" customFormat="1" ht="13.8" x14ac:dyDescent="0.25">
      <c r="B33" s="50" t="s">
        <v>73</v>
      </c>
      <c r="J33" s="7"/>
    </row>
    <row r="34" spans="2:10" s="6" customFormat="1" x14ac:dyDescent="0.25">
      <c r="J34" s="7"/>
    </row>
    <row r="35" spans="2:10" s="6" customFormat="1" x14ac:dyDescent="0.25">
      <c r="J35" s="7"/>
    </row>
    <row r="36" spans="2:10" s="6" customFormat="1" x14ac:dyDescent="0.25">
      <c r="J36" s="7"/>
    </row>
    <row r="37" spans="2:10" s="6" customFormat="1" x14ac:dyDescent="0.25">
      <c r="J37" s="7"/>
    </row>
    <row r="38" spans="2:10" s="6" customFormat="1" x14ac:dyDescent="0.25">
      <c r="J38" s="7"/>
    </row>
    <row r="39" spans="2:10" s="6" customFormat="1" x14ac:dyDescent="0.25">
      <c r="J39" s="7"/>
    </row>
    <row r="40" spans="2:10" s="6" customFormat="1" x14ac:dyDescent="0.25">
      <c r="J40" s="7"/>
    </row>
    <row r="41" spans="2:10" s="6" customFormat="1" x14ac:dyDescent="0.25">
      <c r="J41" s="7"/>
    </row>
    <row r="42" spans="2:10" s="6" customFormat="1" x14ac:dyDescent="0.25">
      <c r="J42" s="7"/>
    </row>
    <row r="43" spans="2:10" s="6" customFormat="1" x14ac:dyDescent="0.25">
      <c r="J43" s="7"/>
    </row>
    <row r="44" spans="2:10" s="6" customFormat="1" x14ac:dyDescent="0.25">
      <c r="J44" s="7"/>
    </row>
    <row r="45" spans="2:10" s="6" customFormat="1" x14ac:dyDescent="0.25">
      <c r="J45" s="7"/>
    </row>
    <row r="46" spans="2:10" s="6" customFormat="1" x14ac:dyDescent="0.25">
      <c r="J46" s="7"/>
    </row>
    <row r="47" spans="2:10" s="6" customFormat="1" x14ac:dyDescent="0.25">
      <c r="J47" s="7"/>
    </row>
    <row r="48" spans="2:10" s="6" customFormat="1" x14ac:dyDescent="0.25">
      <c r="J48" s="7"/>
    </row>
    <row r="49" spans="10:10" s="6" customFormat="1" x14ac:dyDescent="0.25">
      <c r="J49" s="7"/>
    </row>
    <row r="50" spans="10:10" s="6" customFormat="1" x14ac:dyDescent="0.25">
      <c r="J50" s="7"/>
    </row>
    <row r="51" spans="10:10" s="6" customFormat="1" x14ac:dyDescent="0.25">
      <c r="J51" s="7"/>
    </row>
    <row r="52" spans="10:10" s="6" customFormat="1" x14ac:dyDescent="0.25">
      <c r="J52" s="7"/>
    </row>
    <row r="53" spans="10:10" s="6" customFormat="1" x14ac:dyDescent="0.25">
      <c r="J53" s="7"/>
    </row>
    <row r="54" spans="10:10" s="6" customFormat="1" x14ac:dyDescent="0.25">
      <c r="J54" s="7"/>
    </row>
    <row r="55" spans="10:10" s="6" customFormat="1" x14ac:dyDescent="0.25">
      <c r="J55" s="7"/>
    </row>
    <row r="56" spans="10:10" s="6" customFormat="1" x14ac:dyDescent="0.25">
      <c r="J56" s="7"/>
    </row>
    <row r="57" spans="10:10" s="6" customFormat="1" x14ac:dyDescent="0.25">
      <c r="J57" s="7"/>
    </row>
    <row r="58" spans="10:10" s="6" customFormat="1" x14ac:dyDescent="0.25">
      <c r="J58" s="7"/>
    </row>
    <row r="59" spans="10:10" s="6" customFormat="1" x14ac:dyDescent="0.25">
      <c r="J59" s="7"/>
    </row>
    <row r="60" spans="10:10" s="6" customFormat="1" x14ac:dyDescent="0.25">
      <c r="J60" s="7"/>
    </row>
    <row r="61" spans="10:10" s="6" customFormat="1" x14ac:dyDescent="0.25">
      <c r="J61" s="7"/>
    </row>
    <row r="62" spans="10:10" s="6" customFormat="1" x14ac:dyDescent="0.25">
      <c r="J62" s="7"/>
    </row>
    <row r="63" spans="10:10" s="6" customFormat="1" x14ac:dyDescent="0.25">
      <c r="J63" s="7"/>
    </row>
    <row r="64" spans="10:10" s="6" customFormat="1" x14ac:dyDescent="0.25">
      <c r="J64" s="7"/>
    </row>
    <row r="65" spans="10:10" s="6" customFormat="1" x14ac:dyDescent="0.25">
      <c r="J65" s="7"/>
    </row>
    <row r="66" spans="10:10" s="6" customFormat="1" x14ac:dyDescent="0.25">
      <c r="J66" s="7"/>
    </row>
    <row r="67" spans="10:10" s="6" customFormat="1" x14ac:dyDescent="0.25">
      <c r="J67" s="7"/>
    </row>
    <row r="68" spans="10:10" s="6" customFormat="1" x14ac:dyDescent="0.25">
      <c r="J68" s="7"/>
    </row>
    <row r="69" spans="10:10" s="6" customFormat="1" x14ac:dyDescent="0.25">
      <c r="J69" s="7"/>
    </row>
    <row r="70" spans="10:10" s="6" customFormat="1" x14ac:dyDescent="0.25">
      <c r="J70" s="7"/>
    </row>
    <row r="71" spans="10:10" s="6" customFormat="1" x14ac:dyDescent="0.25">
      <c r="J71" s="7"/>
    </row>
    <row r="72" spans="10:10" s="6" customFormat="1" x14ac:dyDescent="0.25">
      <c r="J72" s="7"/>
    </row>
    <row r="73" spans="10:10" s="6" customFormat="1" x14ac:dyDescent="0.25">
      <c r="J73" s="7"/>
    </row>
    <row r="74" spans="10:10" s="6" customFormat="1" x14ac:dyDescent="0.25">
      <c r="J74" s="7"/>
    </row>
    <row r="75" spans="10:10" s="6" customFormat="1" x14ac:dyDescent="0.25">
      <c r="J75" s="7"/>
    </row>
    <row r="76" spans="10:10" s="6" customFormat="1" x14ac:dyDescent="0.25">
      <c r="J76" s="7"/>
    </row>
    <row r="77" spans="10:10" s="6" customFormat="1" x14ac:dyDescent="0.25">
      <c r="J77" s="7"/>
    </row>
    <row r="78" spans="10:10" s="6" customFormat="1" x14ac:dyDescent="0.25">
      <c r="J78" s="7"/>
    </row>
    <row r="79" spans="10:10" s="6" customFormat="1" x14ac:dyDescent="0.25">
      <c r="J79" s="7"/>
    </row>
    <row r="80" spans="10:10" s="6" customFormat="1" x14ac:dyDescent="0.25">
      <c r="J80" s="7"/>
    </row>
    <row r="81" spans="10:10" s="6" customFormat="1" x14ac:dyDescent="0.25">
      <c r="J81" s="7"/>
    </row>
    <row r="82" spans="10:10" s="6" customFormat="1" x14ac:dyDescent="0.25">
      <c r="J82" s="7"/>
    </row>
    <row r="83" spans="10:10" s="6" customFormat="1" x14ac:dyDescent="0.25">
      <c r="J83" s="7"/>
    </row>
    <row r="84" spans="10:10" s="6" customFormat="1" x14ac:dyDescent="0.25">
      <c r="J84" s="7"/>
    </row>
    <row r="85" spans="10:10" s="6" customFormat="1" x14ac:dyDescent="0.25">
      <c r="J85" s="7"/>
    </row>
    <row r="86" spans="10:10" s="6" customFormat="1" x14ac:dyDescent="0.25">
      <c r="J86" s="7"/>
    </row>
    <row r="87" spans="10:10" s="6" customFormat="1" x14ac:dyDescent="0.25">
      <c r="J87" s="7"/>
    </row>
    <row r="88" spans="10:10" s="6" customFormat="1" x14ac:dyDescent="0.25">
      <c r="J88" s="7"/>
    </row>
    <row r="89" spans="10:10" s="6" customFormat="1" x14ac:dyDescent="0.25">
      <c r="J89" s="7"/>
    </row>
    <row r="90" spans="10:10" s="6" customFormat="1" x14ac:dyDescent="0.25">
      <c r="J90" s="7"/>
    </row>
    <row r="91" spans="10:10" s="6" customFormat="1" x14ac:dyDescent="0.25">
      <c r="J91" s="7"/>
    </row>
    <row r="92" spans="10:10" s="6" customFormat="1" x14ac:dyDescent="0.25">
      <c r="J92" s="7"/>
    </row>
    <row r="93" spans="10:10" s="6" customFormat="1" x14ac:dyDescent="0.25">
      <c r="J93" s="7"/>
    </row>
    <row r="94" spans="10:10" s="6" customFormat="1" x14ac:dyDescent="0.25">
      <c r="J94" s="7"/>
    </row>
    <row r="95" spans="10:10" s="6" customFormat="1" x14ac:dyDescent="0.25">
      <c r="J95" s="7"/>
    </row>
    <row r="96" spans="10:10" s="6" customFormat="1" x14ac:dyDescent="0.25">
      <c r="J96" s="7"/>
    </row>
    <row r="97" spans="10:10" s="6" customFormat="1" x14ac:dyDescent="0.25">
      <c r="J97" s="7"/>
    </row>
    <row r="98" spans="10:10" s="6" customFormat="1" x14ac:dyDescent="0.25">
      <c r="J98" s="7"/>
    </row>
    <row r="99" spans="10:10" s="6" customFormat="1" x14ac:dyDescent="0.25">
      <c r="J99" s="7"/>
    </row>
    <row r="100" spans="10:10" s="6" customFormat="1" x14ac:dyDescent="0.25">
      <c r="J100" s="7"/>
    </row>
    <row r="101" spans="10:10" s="6" customFormat="1" x14ac:dyDescent="0.25">
      <c r="J101" s="7"/>
    </row>
    <row r="102" spans="10:10" s="6" customFormat="1" x14ac:dyDescent="0.25">
      <c r="J102" s="7"/>
    </row>
    <row r="103" spans="10:10" s="6" customFormat="1" x14ac:dyDescent="0.25">
      <c r="J103" s="7"/>
    </row>
    <row r="104" spans="10:10" s="6" customFormat="1" x14ac:dyDescent="0.25">
      <c r="J104" s="7"/>
    </row>
    <row r="105" spans="10:10" s="6" customFormat="1" x14ac:dyDescent="0.25">
      <c r="J105" s="7"/>
    </row>
    <row r="106" spans="10:10" s="6" customFormat="1" x14ac:dyDescent="0.25">
      <c r="J106" s="7"/>
    </row>
    <row r="107" spans="10:10" s="6" customFormat="1" x14ac:dyDescent="0.25">
      <c r="J107" s="7"/>
    </row>
    <row r="108" spans="10:10" s="6" customFormat="1" x14ac:dyDescent="0.25">
      <c r="J108" s="7"/>
    </row>
    <row r="109" spans="10:10" s="6" customFormat="1" x14ac:dyDescent="0.25">
      <c r="J109" s="7"/>
    </row>
    <row r="110" spans="10:10" s="6" customFormat="1" x14ac:dyDescent="0.25">
      <c r="J110" s="7"/>
    </row>
    <row r="111" spans="10:10" s="6" customFormat="1" x14ac:dyDescent="0.25">
      <c r="J111" s="7"/>
    </row>
    <row r="112" spans="10:10" s="6" customFormat="1" x14ac:dyDescent="0.25">
      <c r="J112" s="7"/>
    </row>
    <row r="113" spans="10:10" s="6" customFormat="1" x14ac:dyDescent="0.25">
      <c r="J113" s="7"/>
    </row>
    <row r="114" spans="10:10" s="6" customFormat="1" x14ac:dyDescent="0.25">
      <c r="J114" s="7"/>
    </row>
    <row r="115" spans="10:10" s="6" customFormat="1" x14ac:dyDescent="0.25">
      <c r="J115" s="7"/>
    </row>
    <row r="116" spans="10:10" s="6" customFormat="1" x14ac:dyDescent="0.25">
      <c r="J116" s="7"/>
    </row>
    <row r="117" spans="10:10" s="6" customFormat="1" x14ac:dyDescent="0.25">
      <c r="J117" s="7"/>
    </row>
    <row r="118" spans="10:10" s="6" customFormat="1" x14ac:dyDescent="0.25">
      <c r="J118" s="7"/>
    </row>
    <row r="119" spans="10:10" s="6" customFormat="1" x14ac:dyDescent="0.25">
      <c r="J119" s="7"/>
    </row>
    <row r="120" spans="10:10" s="6" customFormat="1" x14ac:dyDescent="0.25">
      <c r="J120" s="7"/>
    </row>
    <row r="121" spans="10:10" s="6" customFormat="1" x14ac:dyDescent="0.25">
      <c r="J121" s="7"/>
    </row>
    <row r="122" spans="10:10" s="6" customFormat="1" x14ac:dyDescent="0.25">
      <c r="J122" s="7"/>
    </row>
    <row r="123" spans="10:10" s="6" customFormat="1" x14ac:dyDescent="0.25">
      <c r="J123" s="7"/>
    </row>
    <row r="124" spans="10:10" s="6" customFormat="1" x14ac:dyDescent="0.25">
      <c r="J124" s="7"/>
    </row>
    <row r="125" spans="10:10" s="6" customFormat="1" x14ac:dyDescent="0.25">
      <c r="J125" s="7"/>
    </row>
    <row r="126" spans="10:10" s="6" customFormat="1" x14ac:dyDescent="0.25">
      <c r="J126" s="7"/>
    </row>
    <row r="127" spans="10:10" s="6" customFormat="1" x14ac:dyDescent="0.25">
      <c r="J127" s="7"/>
    </row>
    <row r="128" spans="10:10" s="6" customFormat="1" x14ac:dyDescent="0.25">
      <c r="J128" s="7"/>
    </row>
    <row r="129" spans="10:10" s="6" customFormat="1" x14ac:dyDescent="0.25">
      <c r="J129" s="7"/>
    </row>
    <row r="130" spans="10:10" s="6" customFormat="1" x14ac:dyDescent="0.25">
      <c r="J130" s="7"/>
    </row>
    <row r="131" spans="10:10" s="6" customFormat="1" x14ac:dyDescent="0.25">
      <c r="J131" s="7"/>
    </row>
    <row r="132" spans="10:10" s="6" customFormat="1" x14ac:dyDescent="0.25">
      <c r="J132" s="7"/>
    </row>
    <row r="133" spans="10:10" s="6" customFormat="1" x14ac:dyDescent="0.25">
      <c r="J133" s="7"/>
    </row>
    <row r="134" spans="10:10" s="6" customFormat="1" x14ac:dyDescent="0.25">
      <c r="J134" s="7"/>
    </row>
    <row r="135" spans="10:10" s="6" customFormat="1" x14ac:dyDescent="0.25">
      <c r="J135" s="7"/>
    </row>
    <row r="136" spans="10:10" s="6" customFormat="1" x14ac:dyDescent="0.25">
      <c r="J136" s="7"/>
    </row>
    <row r="137" spans="10:10" s="6" customFormat="1" x14ac:dyDescent="0.25">
      <c r="J137" s="7"/>
    </row>
    <row r="138" spans="10:10" s="6" customFormat="1" x14ac:dyDescent="0.25">
      <c r="J138" s="7"/>
    </row>
    <row r="139" spans="10:10" s="6" customFormat="1" x14ac:dyDescent="0.25">
      <c r="J139" s="7"/>
    </row>
    <row r="140" spans="10:10" s="6" customFormat="1" x14ac:dyDescent="0.25">
      <c r="J140" s="7"/>
    </row>
    <row r="141" spans="10:10" s="6" customFormat="1" x14ac:dyDescent="0.25">
      <c r="J141" s="7"/>
    </row>
    <row r="142" spans="10:10" s="6" customFormat="1" x14ac:dyDescent="0.25">
      <c r="J142" s="7"/>
    </row>
    <row r="143" spans="10:10" s="6" customFormat="1" x14ac:dyDescent="0.25">
      <c r="J143" s="7"/>
    </row>
    <row r="144" spans="10:10" s="6" customFormat="1" x14ac:dyDescent="0.25">
      <c r="J144" s="7"/>
    </row>
    <row r="145" spans="10:10" s="6" customFormat="1" x14ac:dyDescent="0.25">
      <c r="J145" s="7"/>
    </row>
    <row r="146" spans="10:10" s="6" customFormat="1" x14ac:dyDescent="0.25">
      <c r="J146" s="7"/>
    </row>
    <row r="147" spans="10:10" s="6" customFormat="1" x14ac:dyDescent="0.25">
      <c r="J147" s="7"/>
    </row>
    <row r="148" spans="10:10" s="6" customFormat="1" x14ac:dyDescent="0.25">
      <c r="J148" s="7"/>
    </row>
    <row r="149" spans="10:10" s="6" customFormat="1" x14ac:dyDescent="0.25">
      <c r="J149" s="7"/>
    </row>
    <row r="150" spans="10:10" s="6" customFormat="1" x14ac:dyDescent="0.25">
      <c r="J150" s="7"/>
    </row>
    <row r="151" spans="10:10" s="6" customFormat="1" x14ac:dyDescent="0.25">
      <c r="J151" s="7"/>
    </row>
    <row r="152" spans="10:10" s="6" customFormat="1" x14ac:dyDescent="0.25">
      <c r="J152" s="7"/>
    </row>
    <row r="153" spans="10:10" s="6" customFormat="1" x14ac:dyDescent="0.25">
      <c r="J153" s="7"/>
    </row>
    <row r="154" spans="10:10" s="6" customFormat="1" x14ac:dyDescent="0.25">
      <c r="J154" s="7"/>
    </row>
    <row r="155" spans="10:10" s="6" customFormat="1" x14ac:dyDescent="0.25">
      <c r="J155" s="7"/>
    </row>
    <row r="156" spans="10:10" s="6" customFormat="1" x14ac:dyDescent="0.25">
      <c r="J156" s="7"/>
    </row>
    <row r="157" spans="10:10" s="6" customFormat="1" x14ac:dyDescent="0.25">
      <c r="J157" s="7"/>
    </row>
    <row r="158" spans="10:10" s="6" customFormat="1" x14ac:dyDescent="0.25">
      <c r="J158" s="7"/>
    </row>
    <row r="159" spans="10:10" s="6" customFormat="1" x14ac:dyDescent="0.25">
      <c r="J159" s="7"/>
    </row>
    <row r="160" spans="10:10" s="6" customFormat="1" x14ac:dyDescent="0.25">
      <c r="J160" s="7"/>
    </row>
    <row r="161" spans="10:10" s="6" customFormat="1" x14ac:dyDescent="0.25">
      <c r="J161" s="7"/>
    </row>
    <row r="162" spans="10:10" s="6" customFormat="1" x14ac:dyDescent="0.25">
      <c r="J162" s="7"/>
    </row>
    <row r="163" spans="10:10" s="6" customFormat="1" x14ac:dyDescent="0.25">
      <c r="J163" s="7"/>
    </row>
    <row r="164" spans="10:10" s="6" customFormat="1" x14ac:dyDescent="0.25">
      <c r="J164" s="7"/>
    </row>
    <row r="165" spans="10:10" s="6" customFormat="1" x14ac:dyDescent="0.25">
      <c r="J165" s="7"/>
    </row>
    <row r="166" spans="10:10" s="6" customFormat="1" x14ac:dyDescent="0.25">
      <c r="J166" s="7"/>
    </row>
    <row r="167" spans="10:10" s="6" customFormat="1" x14ac:dyDescent="0.25">
      <c r="J167" s="7"/>
    </row>
    <row r="168" spans="10:10" s="6" customFormat="1" x14ac:dyDescent="0.25">
      <c r="J168" s="7"/>
    </row>
    <row r="169" spans="10:10" s="6" customFormat="1" x14ac:dyDescent="0.25">
      <c r="J169" s="7"/>
    </row>
    <row r="170" spans="10:10" s="6" customFormat="1" x14ac:dyDescent="0.25">
      <c r="J170" s="7"/>
    </row>
    <row r="171" spans="10:10" s="6" customFormat="1" x14ac:dyDescent="0.25">
      <c r="J171" s="7"/>
    </row>
    <row r="172" spans="10:10" s="6" customFormat="1" x14ac:dyDescent="0.25">
      <c r="J172" s="7"/>
    </row>
    <row r="173" spans="10:10" s="6" customFormat="1" x14ac:dyDescent="0.25">
      <c r="J173" s="7"/>
    </row>
    <row r="174" spans="10:10" s="6" customFormat="1" x14ac:dyDescent="0.25">
      <c r="J174" s="7"/>
    </row>
    <row r="175" spans="10:10" s="6" customFormat="1" x14ac:dyDescent="0.25">
      <c r="J175" s="7"/>
    </row>
    <row r="176" spans="10:10" s="6" customFormat="1" x14ac:dyDescent="0.25">
      <c r="J176" s="7"/>
    </row>
    <row r="177" spans="10:10" s="6" customFormat="1" x14ac:dyDescent="0.25">
      <c r="J177" s="7"/>
    </row>
    <row r="178" spans="10:10" s="6" customFormat="1" x14ac:dyDescent="0.25">
      <c r="J178" s="7"/>
    </row>
    <row r="179" spans="10:10" s="6" customFormat="1" x14ac:dyDescent="0.25">
      <c r="J179" s="7"/>
    </row>
    <row r="180" spans="10:10" s="6" customFormat="1" x14ac:dyDescent="0.25">
      <c r="J180" s="7"/>
    </row>
    <row r="181" spans="10:10" s="6" customFormat="1" x14ac:dyDescent="0.25">
      <c r="J181" s="7"/>
    </row>
    <row r="182" spans="10:10" s="6" customFormat="1" x14ac:dyDescent="0.25">
      <c r="J182" s="7"/>
    </row>
    <row r="183" spans="10:10" s="6" customFormat="1" x14ac:dyDescent="0.25">
      <c r="J183" s="7"/>
    </row>
    <row r="184" spans="10:10" s="6" customFormat="1" x14ac:dyDescent="0.25">
      <c r="J184" s="7"/>
    </row>
    <row r="185" spans="10:10" s="6" customFormat="1" x14ac:dyDescent="0.25">
      <c r="J185" s="7"/>
    </row>
    <row r="186" spans="10:10" s="6" customFormat="1" x14ac:dyDescent="0.25">
      <c r="J186" s="7"/>
    </row>
    <row r="187" spans="10:10" s="6" customFormat="1" x14ac:dyDescent="0.25">
      <c r="J187" s="7"/>
    </row>
    <row r="188" spans="10:10" s="6" customFormat="1" x14ac:dyDescent="0.25">
      <c r="J188" s="7"/>
    </row>
    <row r="189" spans="10:10" s="6" customFormat="1" x14ac:dyDescent="0.25">
      <c r="J189" s="7"/>
    </row>
    <row r="190" spans="10:10" s="6" customFormat="1" x14ac:dyDescent="0.25">
      <c r="J190" s="7"/>
    </row>
    <row r="191" spans="10:10" s="6" customFormat="1" x14ac:dyDescent="0.25">
      <c r="J191" s="7"/>
    </row>
    <row r="192" spans="10:10" s="6" customFormat="1" x14ac:dyDescent="0.25">
      <c r="J192" s="7"/>
    </row>
    <row r="193" spans="10:10" s="6" customFormat="1" x14ac:dyDescent="0.25">
      <c r="J193" s="7"/>
    </row>
    <row r="194" spans="10:10" s="6" customFormat="1" x14ac:dyDescent="0.25">
      <c r="J194" s="7"/>
    </row>
    <row r="195" spans="10:10" s="6" customFormat="1" x14ac:dyDescent="0.25">
      <c r="J195" s="7"/>
    </row>
    <row r="196" spans="10:10" s="6" customFormat="1" x14ac:dyDescent="0.25">
      <c r="J196" s="7"/>
    </row>
    <row r="197" spans="10:10" s="6" customFormat="1" x14ac:dyDescent="0.25">
      <c r="J197" s="7"/>
    </row>
    <row r="198" spans="10:10" s="6" customFormat="1" x14ac:dyDescent="0.25">
      <c r="J198" s="7"/>
    </row>
    <row r="199" spans="10:10" s="6" customFormat="1" x14ac:dyDescent="0.25">
      <c r="J199" s="7"/>
    </row>
    <row r="200" spans="10:10" s="6" customFormat="1" x14ac:dyDescent="0.25">
      <c r="J200" s="7"/>
    </row>
    <row r="201" spans="10:10" s="6" customFormat="1" x14ac:dyDescent="0.25">
      <c r="J201" s="7"/>
    </row>
    <row r="202" spans="10:10" s="6" customFormat="1" x14ac:dyDescent="0.25">
      <c r="J202" s="7"/>
    </row>
    <row r="203" spans="10:10" s="6" customFormat="1" x14ac:dyDescent="0.25">
      <c r="J203" s="7"/>
    </row>
    <row r="204" spans="10:10" s="6" customFormat="1" x14ac:dyDescent="0.25">
      <c r="J204" s="7"/>
    </row>
    <row r="205" spans="10:10" s="6" customFormat="1" x14ac:dyDescent="0.25">
      <c r="J205" s="7"/>
    </row>
    <row r="206" spans="10:10" s="6" customFormat="1" x14ac:dyDescent="0.25">
      <c r="J206" s="7"/>
    </row>
    <row r="207" spans="10:10" s="6" customFormat="1" x14ac:dyDescent="0.25">
      <c r="J207" s="7"/>
    </row>
    <row r="208" spans="10:10" s="6" customFormat="1" x14ac:dyDescent="0.25">
      <c r="J208" s="7"/>
    </row>
    <row r="209" spans="10:10" s="6" customFormat="1" x14ac:dyDescent="0.25">
      <c r="J209" s="7"/>
    </row>
    <row r="210" spans="10:10" s="6" customFormat="1" x14ac:dyDescent="0.25">
      <c r="J210" s="7"/>
    </row>
    <row r="211" spans="10:10" s="6" customFormat="1" x14ac:dyDescent="0.25">
      <c r="J211" s="7"/>
    </row>
    <row r="212" spans="10:10" s="6" customFormat="1" x14ac:dyDescent="0.25">
      <c r="J212" s="7"/>
    </row>
    <row r="213" spans="10:10" s="6" customFormat="1" x14ac:dyDescent="0.25">
      <c r="J213" s="7"/>
    </row>
    <row r="214" spans="10:10" s="6" customFormat="1" x14ac:dyDescent="0.25">
      <c r="J214" s="7"/>
    </row>
    <row r="215" spans="10:10" s="6" customFormat="1" x14ac:dyDescent="0.25">
      <c r="J215" s="7"/>
    </row>
    <row r="216" spans="10:10" s="6" customFormat="1" x14ac:dyDescent="0.25">
      <c r="J216" s="7"/>
    </row>
  </sheetData>
  <sheetProtection algorithmName="SHA-512" hashValue="jqlqDZyIG+Flf8nrBIZoeQFXD3LO6xQU+nVTqkT1PJMdUsrFt4d124qq0UTTdd1fftYzNCJJ8pkAvmApUN+hug==" saltValue="aysNqV35fDnmE15q2hMTTQ==" spinCount="100000" sheet="1" selectLockedCells="1"/>
  <customSheetViews>
    <customSheetView guid="{013737F2-862B-4E78-82F8-CD223FBEC6BE}" scale="85" showPageBreaks="1" fitToPage="1" printArea="1" hiddenRows="1" showRuler="0">
      <selection activeCell="A24" sqref="A24:XFD24"/>
      <pageMargins left="0.70866141732283472" right="0.70866141732283472" top="0.78740157480314965" bottom="0.78740157480314965" header="0.31496062992125984" footer="0.31496062992125984"/>
      <pageSetup paperSize="9" scale="54" orientation="landscape" r:id="rId1"/>
    </customSheetView>
  </customSheetViews>
  <mergeCells count="27">
    <mergeCell ref="I4:I5"/>
    <mergeCell ref="G8:H8"/>
    <mergeCell ref="D3:H3"/>
    <mergeCell ref="B4:C8"/>
    <mergeCell ref="D4:D5"/>
    <mergeCell ref="E4:E5"/>
    <mergeCell ref="G4:G5"/>
    <mergeCell ref="H4:H5"/>
    <mergeCell ref="B28:D29"/>
    <mergeCell ref="G28:H28"/>
    <mergeCell ref="G29:H29"/>
    <mergeCell ref="D9:H9"/>
    <mergeCell ref="I9:I10"/>
    <mergeCell ref="B11:C11"/>
    <mergeCell ref="B19:C19"/>
    <mergeCell ref="B22:C26"/>
    <mergeCell ref="D22:H22"/>
    <mergeCell ref="D24:H24"/>
    <mergeCell ref="D25:H25"/>
    <mergeCell ref="B9:C10"/>
    <mergeCell ref="J9:J10"/>
    <mergeCell ref="D23:H23"/>
    <mergeCell ref="D26:H26"/>
    <mergeCell ref="K9:K10"/>
    <mergeCell ref="B27:D27"/>
    <mergeCell ref="E27:H27"/>
    <mergeCell ref="B21:C21"/>
  </mergeCells>
  <dataValidations count="2">
    <dataValidation type="whole" allowBlank="1" showInputMessage="1" showErrorMessage="1" errorTitle="zu viele Tage" error="Es können nur max. 5. Tage eingetragen werden." sqref="D11:E19 G11:H19">
      <formula1>0</formula1>
      <formula2>5</formula2>
    </dataValidation>
    <dataValidation type="whole" allowBlank="1" showInputMessage="1" showErrorMessage="1" errorTitle="zu viele Mittagessen" error="Es können max. 4 Mittagessen eingetragen werden." sqref="F21">
      <formula1>1</formula1>
      <formula2>4</formula2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16"/>
  <sheetViews>
    <sheetView zoomScale="145" zoomScaleNormal="145" workbookViewId="0">
      <selection activeCell="D11" sqref="D11"/>
    </sheetView>
  </sheetViews>
  <sheetFormatPr baseColWidth="10" defaultColWidth="11.5546875" defaultRowHeight="13.2" x14ac:dyDescent="0.25"/>
  <cols>
    <col min="1" max="1" width="6.109375" style="6" customWidth="1"/>
    <col min="2" max="2" width="19.109375" customWidth="1"/>
    <col min="3" max="3" width="13.109375" customWidth="1"/>
    <col min="4" max="8" width="14.44140625" customWidth="1"/>
    <col min="9" max="9" width="14.5546875" customWidth="1"/>
    <col min="10" max="10" width="14.5546875" style="8" hidden="1" customWidth="1"/>
    <col min="11" max="11" width="14.5546875" hidden="1" customWidth="1"/>
    <col min="12" max="41" width="11.44140625" style="6" customWidth="1"/>
  </cols>
  <sheetData>
    <row r="1" spans="1:41" s="6" customFormat="1" ht="13.8" thickBot="1" x14ac:dyDescent="0.3">
      <c r="J1" s="7"/>
    </row>
    <row r="2" spans="1:41" s="5" customFormat="1" ht="30" customHeight="1" thickBot="1" x14ac:dyDescent="0.3">
      <c r="A2" s="4"/>
      <c r="B2" s="75" t="s">
        <v>9</v>
      </c>
      <c r="C2" s="76"/>
      <c r="D2" s="76"/>
      <c r="E2" s="76"/>
      <c r="F2" s="76" t="s">
        <v>110</v>
      </c>
      <c r="G2" s="76"/>
      <c r="H2" s="76"/>
      <c r="I2" s="81"/>
      <c r="J2" s="76"/>
      <c r="K2" s="8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30" customHeight="1" thickBot="1" x14ac:dyDescent="0.3">
      <c r="B3" s="16"/>
      <c r="C3" s="17"/>
      <c r="D3" s="178" t="s">
        <v>1</v>
      </c>
      <c r="E3" s="178"/>
      <c r="F3" s="178"/>
      <c r="G3" s="178"/>
      <c r="H3" s="178"/>
      <c r="I3" s="82"/>
      <c r="J3" s="31"/>
      <c r="K3" s="60"/>
    </row>
    <row r="4" spans="1:41" ht="13.35" customHeight="1" x14ac:dyDescent="0.25">
      <c r="B4" s="179" t="s">
        <v>32</v>
      </c>
      <c r="C4" s="180"/>
      <c r="D4" s="165" t="s">
        <v>16</v>
      </c>
      <c r="E4" s="165" t="s">
        <v>35</v>
      </c>
      <c r="F4" s="92"/>
      <c r="G4" s="165" t="s">
        <v>75</v>
      </c>
      <c r="H4" s="165" t="s">
        <v>76</v>
      </c>
      <c r="I4" s="189"/>
      <c r="J4" s="38"/>
      <c r="K4" s="61"/>
    </row>
    <row r="5" spans="1:41" ht="56.25" customHeight="1" x14ac:dyDescent="0.25">
      <c r="B5" s="181"/>
      <c r="C5" s="182"/>
      <c r="D5" s="166"/>
      <c r="E5" s="166"/>
      <c r="F5" s="93" t="s">
        <v>89</v>
      </c>
      <c r="G5" s="166"/>
      <c r="H5" s="166"/>
      <c r="I5" s="190"/>
      <c r="J5" s="35"/>
      <c r="K5" s="62"/>
    </row>
    <row r="6" spans="1:41" ht="16.5" customHeight="1" thickBot="1" x14ac:dyDescent="0.3">
      <c r="B6" s="181"/>
      <c r="C6" s="182"/>
      <c r="D6" s="32" t="s">
        <v>36</v>
      </c>
      <c r="E6" s="33" t="s">
        <v>37</v>
      </c>
      <c r="F6" s="33" t="s">
        <v>37</v>
      </c>
      <c r="G6" s="33" t="s">
        <v>38</v>
      </c>
      <c r="H6" s="33" t="s">
        <v>39</v>
      </c>
      <c r="I6" s="63"/>
      <c r="J6" s="35"/>
      <c r="K6" s="62"/>
    </row>
    <row r="7" spans="1:41" ht="27.75" customHeight="1" thickBot="1" x14ac:dyDescent="0.3">
      <c r="B7" s="181"/>
      <c r="C7" s="182"/>
      <c r="D7" s="36" t="s">
        <v>81</v>
      </c>
      <c r="E7" s="37" t="s">
        <v>82</v>
      </c>
      <c r="F7" s="37" t="s">
        <v>86</v>
      </c>
      <c r="G7" s="37" t="s">
        <v>83</v>
      </c>
      <c r="H7" s="37" t="s">
        <v>84</v>
      </c>
      <c r="I7" s="63"/>
      <c r="J7" s="34"/>
      <c r="K7" s="63"/>
    </row>
    <row r="8" spans="1:41" ht="104.25" customHeight="1" thickBot="1" x14ac:dyDescent="0.3">
      <c r="B8" s="181"/>
      <c r="C8" s="182"/>
      <c r="D8" s="34"/>
      <c r="E8" s="34"/>
      <c r="F8" s="37" t="s">
        <v>90</v>
      </c>
      <c r="G8" s="168" t="s">
        <v>85</v>
      </c>
      <c r="H8" s="201"/>
      <c r="I8" s="63"/>
      <c r="J8" s="34"/>
      <c r="K8" s="63"/>
    </row>
    <row r="9" spans="1:41" s="1" customFormat="1" ht="32.25" customHeight="1" thickBot="1" x14ac:dyDescent="0.3">
      <c r="A9" s="2"/>
      <c r="B9" s="172" t="s">
        <v>5</v>
      </c>
      <c r="C9" s="173"/>
      <c r="D9" s="167" t="s">
        <v>8</v>
      </c>
      <c r="E9" s="167"/>
      <c r="F9" s="167"/>
      <c r="G9" s="167"/>
      <c r="H9" s="167"/>
      <c r="I9" s="187" t="s">
        <v>0</v>
      </c>
      <c r="J9" s="183" t="s">
        <v>2</v>
      </c>
      <c r="K9" s="185" t="s">
        <v>79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100000000000001" customHeight="1" thickBot="1" x14ac:dyDescent="0.3">
      <c r="B10" s="174"/>
      <c r="C10" s="175"/>
      <c r="D10" s="26"/>
      <c r="E10" s="26"/>
      <c r="F10" s="26"/>
      <c r="G10" s="26"/>
      <c r="H10" s="26"/>
      <c r="I10" s="188"/>
      <c r="J10" s="184"/>
      <c r="K10" s="186"/>
    </row>
    <row r="11" spans="1:41" ht="20.100000000000001" customHeight="1" thickTop="1" thickBot="1" x14ac:dyDescent="0.3">
      <c r="B11" s="161" t="s">
        <v>7</v>
      </c>
      <c r="C11" s="162"/>
      <c r="D11" s="22"/>
      <c r="E11" s="23"/>
      <c r="F11" s="34"/>
      <c r="G11" s="23"/>
      <c r="H11" s="23"/>
      <c r="I11" s="88">
        <f>D11*'Tarifstruktur Gde Emmen'!F6+E11*'Tarifstruktur Gde Emmen'!F7+F11*'Tarifstruktur Gde Emmen'!F89+G11*'Tarifstruktur Gde Emmen'!F8+H11*'Tarifstruktur Gde Emmen'!F9</f>
        <v>0</v>
      </c>
      <c r="J11" s="78">
        <f>D11*'Tarifstruktur Gde Emmen'!D6+E11*'Tarifstruktur Gde Emmen'!D7+G11*'Tarifstruktur Gde Emmen'!D8+H11*'Tarifstruktur Gde Emmen'!D9</f>
        <v>0</v>
      </c>
      <c r="K11" s="64">
        <f>D11*'Tarifstruktur Gde Emmen'!E6+E11*'Tarifstruktur Gde Emmen'!E7+G11*'Tarifstruktur Gde Emmen'!E8+H11*'Tarifstruktur Gde Emmen'!E9+F11*'Tarifstruktur Gde Emmen'!E89</f>
        <v>0</v>
      </c>
    </row>
    <row r="12" spans="1:41" ht="20.100000000000001" customHeight="1" thickBot="1" x14ac:dyDescent="0.3">
      <c r="B12" s="18">
        <v>30000</v>
      </c>
      <c r="C12" s="19">
        <v>39999</v>
      </c>
      <c r="D12" s="24"/>
      <c r="E12" s="25"/>
      <c r="F12" s="34"/>
      <c r="G12" s="25"/>
      <c r="H12" s="25"/>
      <c r="I12" s="88">
        <f>D12*'Tarifstruktur Gde Emmen'!F11+E12*'Tarifstruktur Gde Emmen'!F12+F12*'Tarifstruktur Gde Emmen'!F89+G12*'Tarifstruktur Gde Emmen'!F13+H12*'Tarifstruktur Gde Emmen'!F14</f>
        <v>0</v>
      </c>
      <c r="J12" s="78">
        <f>D12*'Tarifstruktur Gde Emmen'!D11+E12*'Tarifstruktur Gde Emmen'!D12+G12*'Tarifstruktur Gde Emmen'!D13+H12*'Tarifstruktur Gde Emmen'!D14</f>
        <v>0</v>
      </c>
      <c r="K12" s="64">
        <f>D12*'Tarifstruktur Gde Emmen'!E11+E12*'Tarifstruktur Gde Emmen'!E12+G12*'Tarifstruktur Gde Emmen'!E13+H12*'Tarifstruktur Gde Emmen'!E14+F12*'Tarifstruktur Gde Emmen'!E89</f>
        <v>0</v>
      </c>
    </row>
    <row r="13" spans="1:41" ht="20.100000000000001" customHeight="1" thickBot="1" x14ac:dyDescent="0.3">
      <c r="B13" s="18">
        <v>40000</v>
      </c>
      <c r="C13" s="19">
        <v>49999</v>
      </c>
      <c r="D13" s="24"/>
      <c r="E13" s="25"/>
      <c r="F13" s="34"/>
      <c r="G13" s="25"/>
      <c r="H13" s="25"/>
      <c r="I13" s="88">
        <f>D13*'Tarifstruktur Gde Emmen'!F16+E13*'Tarifstruktur Gde Emmen'!F17+F13*'Tarifstruktur Gde Emmen'!F89+G13*'Tarifstruktur Gde Emmen'!F18+H13*'Tarifstruktur Gde Emmen'!F19</f>
        <v>0</v>
      </c>
      <c r="J13" s="78">
        <f>D13*'Tarifstruktur Gde Emmen'!D16+E13*'Tarifstruktur Gde Emmen'!D17+G13*'Tarifstruktur Gde Emmen'!D18+H13*'Tarifstruktur Gde Emmen'!D19</f>
        <v>0</v>
      </c>
      <c r="K13" s="64">
        <f>D13*'Tarifstruktur Gde Emmen'!E16+E13*'Tarifstruktur Gde Emmen'!E17+G13*'Tarifstruktur Gde Emmen'!E18+H13*'Tarifstruktur Gde Emmen'!E19+F13*'Tarifstruktur Gde Emmen'!E89</f>
        <v>0</v>
      </c>
    </row>
    <row r="14" spans="1:41" ht="20.100000000000001" customHeight="1" thickBot="1" x14ac:dyDescent="0.3">
      <c r="B14" s="18">
        <v>50000</v>
      </c>
      <c r="C14" s="19">
        <v>59999</v>
      </c>
      <c r="D14" s="24"/>
      <c r="E14" s="25"/>
      <c r="F14" s="34"/>
      <c r="G14" s="25"/>
      <c r="H14" s="25"/>
      <c r="I14" s="88">
        <f>D14*'Tarifstruktur Gde Emmen'!F21+E14*'Tarifstruktur Gde Emmen'!F22+F14*'Tarifstruktur Gde Emmen'!F89+G14*'Tarifstruktur Gde Emmen'!F23+H14*'Tarifstruktur Gde Emmen'!F24</f>
        <v>0</v>
      </c>
      <c r="J14" s="78">
        <f>D14*'Tarifstruktur Gde Emmen'!D21+E14*'Tarifstruktur Gde Emmen'!D22+G14*'Tarifstruktur Gde Emmen'!D23+H14*'Tarifstruktur Gde Emmen'!D24</f>
        <v>0</v>
      </c>
      <c r="K14" s="64">
        <f>D14*'Tarifstruktur Gde Emmen'!E21+E14*'Tarifstruktur Gde Emmen'!E22+G14*'Tarifstruktur Gde Emmen'!E23+H14*'Tarifstruktur Gde Emmen'!E24+F14*'Tarifstruktur Gde Emmen'!E89</f>
        <v>0</v>
      </c>
    </row>
    <row r="15" spans="1:41" ht="20.100000000000001" customHeight="1" thickBot="1" x14ac:dyDescent="0.3">
      <c r="B15" s="18">
        <v>60000</v>
      </c>
      <c r="C15" s="19">
        <v>69999</v>
      </c>
      <c r="D15" s="24"/>
      <c r="E15" s="25"/>
      <c r="F15" s="34"/>
      <c r="G15" s="25"/>
      <c r="H15" s="25"/>
      <c r="I15" s="88">
        <f>D15*'Tarifstruktur Gde Emmen'!F26+E15*'Tarifstruktur Gde Emmen'!F27+F15*'Tarifstruktur Gde Emmen'!F89+G15*'Tarifstruktur Gde Emmen'!F28+H15*'Tarifstruktur Gde Emmen'!F29</f>
        <v>0</v>
      </c>
      <c r="J15" s="78">
        <f>D15*'Tarifstruktur Gde Emmen'!D26+E15*'Tarifstruktur Gde Emmen'!D27+G15*'Tarifstruktur Gde Emmen'!D28+H15*'Tarifstruktur Gde Emmen'!D29</f>
        <v>0</v>
      </c>
      <c r="K15" s="64">
        <f>D15*'Tarifstruktur Gde Emmen'!E26+E15*'Tarifstruktur Gde Emmen'!E27+G15*'Tarifstruktur Gde Emmen'!E28+H15*'Tarifstruktur Gde Emmen'!E29+F15*'Tarifstruktur Gde Emmen'!E89</f>
        <v>0</v>
      </c>
    </row>
    <row r="16" spans="1:41" ht="20.100000000000001" customHeight="1" thickBot="1" x14ac:dyDescent="0.3">
      <c r="B16" s="18">
        <v>70000</v>
      </c>
      <c r="C16" s="19">
        <v>79999</v>
      </c>
      <c r="D16" s="24"/>
      <c r="E16" s="25"/>
      <c r="F16" s="34"/>
      <c r="G16" s="25"/>
      <c r="H16" s="25"/>
      <c r="I16" s="88">
        <f>D16*'Tarifstruktur Gde Emmen'!F31+E16*'Tarifstruktur Gde Emmen'!F32+F16*'Tarifstruktur Gde Emmen'!F89+G16*'Tarifstruktur Gde Emmen'!F33+H16*'Tarifstruktur Gde Emmen'!F34</f>
        <v>0</v>
      </c>
      <c r="J16" s="78">
        <f>D16*'Tarifstruktur Gde Emmen'!D31+E16*'Tarifstruktur Gde Emmen'!D32+G16*'Tarifstruktur Gde Emmen'!D33+H16*'Tarifstruktur Gde Emmen'!D34</f>
        <v>0</v>
      </c>
      <c r="K16" s="64">
        <f>D16*'Tarifstruktur Gde Emmen'!E31+E16*'Tarifstruktur Gde Emmen'!E32+G16*'Tarifstruktur Gde Emmen'!E33+H16*'Tarifstruktur Gde Emmen'!E34+F16*'Tarifstruktur Gde Emmen'!E89</f>
        <v>0</v>
      </c>
    </row>
    <row r="17" spans="1:41" ht="20.100000000000001" customHeight="1" thickBot="1" x14ac:dyDescent="0.3">
      <c r="B17" s="18">
        <v>80000</v>
      </c>
      <c r="C17" s="19">
        <v>89999</v>
      </c>
      <c r="D17" s="24"/>
      <c r="E17" s="25"/>
      <c r="F17" s="34"/>
      <c r="G17" s="25"/>
      <c r="H17" s="25"/>
      <c r="I17" s="88">
        <f>D17*'Tarifstruktur Gde Emmen'!F36+E17*'Tarifstruktur Gde Emmen'!F37+F17*'Tarifstruktur Gde Emmen'!F89+G17*'Tarifstruktur Gde Emmen'!F38+H17*'Tarifstruktur Gde Emmen'!F39</f>
        <v>0</v>
      </c>
      <c r="J17" s="78">
        <f>D17*'Tarifstruktur Gde Emmen'!D36+E17*'Tarifstruktur Gde Emmen'!D37+G17*'Tarifstruktur Gde Emmen'!D38+H17*'Tarifstruktur Gde Emmen'!D39</f>
        <v>0</v>
      </c>
      <c r="K17" s="64">
        <f>D17*'Tarifstruktur Gde Emmen'!E36+E17*'Tarifstruktur Gde Emmen'!E37+G17*'Tarifstruktur Gde Emmen'!E38+H17*'Tarifstruktur Gde Emmen'!E39+F17*'Tarifstruktur Gde Emmen'!E89</f>
        <v>0</v>
      </c>
    </row>
    <row r="18" spans="1:41" ht="20.100000000000001" customHeight="1" thickBot="1" x14ac:dyDescent="0.3">
      <c r="B18" s="18">
        <v>90000</v>
      </c>
      <c r="C18" s="19">
        <v>99999</v>
      </c>
      <c r="D18" s="24"/>
      <c r="E18" s="25"/>
      <c r="F18" s="34"/>
      <c r="G18" s="25"/>
      <c r="H18" s="25"/>
      <c r="I18" s="88">
        <f>D18*'Tarifstruktur Gde Emmen'!F41+E18*'Tarifstruktur Gde Emmen'!F42+F18*'Tarifstruktur Gde Emmen'!F89+G18*'Tarifstruktur Gde Emmen'!F43+H18*'Tarifstruktur Gde Emmen'!F44</f>
        <v>0</v>
      </c>
      <c r="J18" s="78">
        <f>D18*'Tarifstruktur Gde Emmen'!D41+E18*'Tarifstruktur Gde Emmen'!D42+G18*'Tarifstruktur Gde Emmen'!D43+H18*'Tarifstruktur Gde Emmen'!D44</f>
        <v>0</v>
      </c>
      <c r="K18" s="64">
        <f>D18*'Tarifstruktur Gde Emmen'!E41+E18*'Tarifstruktur Gde Emmen'!E42+G18*'Tarifstruktur Gde Emmen'!E43+H18*'Tarifstruktur Gde Emmen'!E44+F18*'Tarifstruktur Gde Emmen'!E89</f>
        <v>0</v>
      </c>
    </row>
    <row r="19" spans="1:41" ht="20.100000000000001" customHeight="1" thickBot="1" x14ac:dyDescent="0.3">
      <c r="B19" s="163" t="s">
        <v>30</v>
      </c>
      <c r="C19" s="164"/>
      <c r="D19" s="24"/>
      <c r="E19" s="25"/>
      <c r="F19" s="34"/>
      <c r="G19" s="25"/>
      <c r="H19" s="25"/>
      <c r="I19" s="88">
        <f>D19*'Tarifstruktur Gde Emmen'!F46+E19*'Tarifstruktur Gde Emmen'!F47+F19*'Tarifstruktur Gde Emmen'!F89+G19*'Tarifstruktur Gde Emmen'!F48+H19*'Tarifstruktur Gde Emmen'!F49</f>
        <v>0</v>
      </c>
      <c r="J19" s="78">
        <f>D19*'Tarifstruktur Gde Emmen'!D46+E19*'Tarifstruktur Gde Emmen'!D47+G19*'Tarifstruktur Gde Emmen'!D48+H19*'Tarifstruktur Gde Emmen'!D49</f>
        <v>0</v>
      </c>
      <c r="K19" s="64">
        <f>D19*'Tarifstruktur Gde Emmen'!E46+E19*'Tarifstruktur Gde Emmen'!E47+G19*'Tarifstruktur Gde Emmen'!E48+H19*'Tarifstruktur Gde Emmen'!E49+F19*'Tarifstruktur Gde Emmen'!E89</f>
        <v>0</v>
      </c>
    </row>
    <row r="20" spans="1:41" ht="20.100000000000001" hidden="1" customHeight="1" thickBot="1" x14ac:dyDescent="0.3">
      <c r="B20" s="43"/>
      <c r="C20" s="44"/>
      <c r="D20" s="20"/>
      <c r="E20" s="20"/>
      <c r="F20" s="20"/>
      <c r="G20" s="20"/>
      <c r="H20" s="20"/>
      <c r="I20" s="89"/>
      <c r="J20" s="42"/>
      <c r="K20" s="67"/>
    </row>
    <row r="21" spans="1:41" s="97" customFormat="1" ht="27" customHeight="1" thickBot="1" x14ac:dyDescent="0.3">
      <c r="A21" s="6"/>
      <c r="B21" s="176" t="s">
        <v>108</v>
      </c>
      <c r="C21" s="177"/>
      <c r="D21" s="34"/>
      <c r="E21" s="34"/>
      <c r="F21" s="25"/>
      <c r="G21" s="34"/>
      <c r="H21" s="34"/>
      <c r="I21" s="88">
        <f>F21*'Tarifstruktur Gde Emmen'!F89</f>
        <v>0</v>
      </c>
      <c r="J21" s="42"/>
      <c r="K21" s="64">
        <f>F21*'Tarifstruktur Gde Emmen'!F89</f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30" customHeight="1" thickBot="1" x14ac:dyDescent="0.3">
      <c r="B22" s="170" t="s">
        <v>50</v>
      </c>
      <c r="C22" s="171"/>
      <c r="D22" s="159" t="s">
        <v>52</v>
      </c>
      <c r="E22" s="159"/>
      <c r="F22" s="159"/>
      <c r="G22" s="160"/>
      <c r="H22" s="160"/>
      <c r="I22" s="84">
        <f>SUM(J22:K22)</f>
        <v>0</v>
      </c>
      <c r="J22" s="79">
        <f>SUM(J11:J21)*0.8</f>
        <v>0</v>
      </c>
      <c r="K22" s="68">
        <f>SUM(K11:K21)</f>
        <v>0</v>
      </c>
    </row>
    <row r="23" spans="1:41" ht="30" customHeight="1" thickBot="1" x14ac:dyDescent="0.3">
      <c r="B23" s="198"/>
      <c r="C23" s="151"/>
      <c r="D23" s="159" t="s">
        <v>51</v>
      </c>
      <c r="E23" s="159"/>
      <c r="F23" s="159"/>
      <c r="G23" s="159"/>
      <c r="H23" s="159"/>
      <c r="I23" s="84">
        <f>'2. Kind'!I24</f>
        <v>0</v>
      </c>
      <c r="J23" s="78"/>
      <c r="K23" s="64"/>
    </row>
    <row r="24" spans="1:41" ht="30" customHeight="1" thickBot="1" x14ac:dyDescent="0.3">
      <c r="B24" s="198"/>
      <c r="C24" s="151"/>
      <c r="D24" s="159" t="s">
        <v>48</v>
      </c>
      <c r="E24" s="159"/>
      <c r="F24" s="159"/>
      <c r="G24" s="159"/>
      <c r="H24" s="159"/>
      <c r="I24" s="84">
        <f>SUM(I22+I23)</f>
        <v>0</v>
      </c>
      <c r="J24" s="78"/>
      <c r="K24" s="64"/>
    </row>
    <row r="25" spans="1:41" ht="30" customHeight="1" thickBot="1" x14ac:dyDescent="0.3">
      <c r="B25" s="152"/>
      <c r="C25" s="151"/>
      <c r="D25" s="159" t="s">
        <v>64</v>
      </c>
      <c r="E25" s="159"/>
      <c r="F25" s="159"/>
      <c r="G25" s="159"/>
      <c r="H25" s="159"/>
      <c r="I25" s="85">
        <f>I24*(37)/12</f>
        <v>0</v>
      </c>
      <c r="J25" s="78"/>
      <c r="K25" s="64"/>
    </row>
    <row r="26" spans="1:41" ht="30" customHeight="1" thickBot="1" x14ac:dyDescent="0.3">
      <c r="B26" s="199"/>
      <c r="C26" s="200"/>
      <c r="D26" s="159" t="s">
        <v>61</v>
      </c>
      <c r="E26" s="159"/>
      <c r="F26" s="159"/>
      <c r="G26" s="160"/>
      <c r="H26" s="160"/>
      <c r="I26" s="86">
        <f>I24*37</f>
        <v>0</v>
      </c>
      <c r="J26" s="78"/>
      <c r="K26" s="66"/>
    </row>
    <row r="27" spans="1:41" ht="20.25" customHeight="1" x14ac:dyDescent="0.25">
      <c r="B27" s="191" t="s">
        <v>63</v>
      </c>
      <c r="C27" s="192"/>
      <c r="D27" s="193"/>
      <c r="E27" s="194"/>
      <c r="F27" s="195"/>
      <c r="G27" s="196"/>
      <c r="H27" s="196"/>
      <c r="I27" s="45"/>
      <c r="J27" s="45"/>
      <c r="K27" s="46"/>
    </row>
    <row r="28" spans="1:41" ht="36" customHeight="1" x14ac:dyDescent="0.25">
      <c r="B28" s="137" t="s">
        <v>54</v>
      </c>
      <c r="C28" s="138"/>
      <c r="D28" s="139"/>
      <c r="E28" s="47"/>
      <c r="F28" s="94"/>
      <c r="G28" s="197"/>
      <c r="H28" s="197"/>
      <c r="I28" s="48"/>
      <c r="J28" s="49"/>
      <c r="K28" s="59"/>
    </row>
    <row r="29" spans="1:41" ht="45.75" customHeight="1" thickBot="1" x14ac:dyDescent="0.3">
      <c r="B29" s="140"/>
      <c r="C29" s="141"/>
      <c r="D29" s="142"/>
      <c r="E29" s="47"/>
      <c r="F29" s="94"/>
      <c r="G29" s="197"/>
      <c r="H29" s="197"/>
      <c r="I29" s="48"/>
      <c r="J29" s="49"/>
      <c r="K29" s="59"/>
    </row>
    <row r="30" spans="1:41" s="6" customFormat="1" x14ac:dyDescent="0.25">
      <c r="J30" s="7"/>
    </row>
    <row r="31" spans="1:41" s="6" customFormat="1" ht="13.8" x14ac:dyDescent="0.25">
      <c r="B31" t="s">
        <v>70</v>
      </c>
      <c r="J31" s="7"/>
    </row>
    <row r="32" spans="1:41" s="6" customFormat="1" ht="13.8" x14ac:dyDescent="0.25">
      <c r="B32" s="3" t="s">
        <v>68</v>
      </c>
      <c r="J32" s="7"/>
    </row>
    <row r="33" spans="2:10" s="6" customFormat="1" ht="13.8" x14ac:dyDescent="0.25">
      <c r="B33" s="50" t="s">
        <v>73</v>
      </c>
      <c r="J33" s="7"/>
    </row>
    <row r="34" spans="2:10" s="6" customFormat="1" x14ac:dyDescent="0.25">
      <c r="J34" s="7"/>
    </row>
    <row r="35" spans="2:10" s="6" customFormat="1" x14ac:dyDescent="0.25">
      <c r="J35" s="7"/>
    </row>
    <row r="36" spans="2:10" s="6" customFormat="1" x14ac:dyDescent="0.25">
      <c r="J36" s="7"/>
    </row>
    <row r="37" spans="2:10" s="6" customFormat="1" x14ac:dyDescent="0.25">
      <c r="J37" s="7"/>
    </row>
    <row r="38" spans="2:10" s="6" customFormat="1" x14ac:dyDescent="0.25">
      <c r="J38" s="7"/>
    </row>
    <row r="39" spans="2:10" s="6" customFormat="1" x14ac:dyDescent="0.25">
      <c r="J39" s="7"/>
    </row>
    <row r="40" spans="2:10" s="6" customFormat="1" x14ac:dyDescent="0.25">
      <c r="J40" s="7"/>
    </row>
    <row r="41" spans="2:10" s="6" customFormat="1" x14ac:dyDescent="0.25">
      <c r="J41" s="7"/>
    </row>
    <row r="42" spans="2:10" s="6" customFormat="1" x14ac:dyDescent="0.25">
      <c r="J42" s="7"/>
    </row>
    <row r="43" spans="2:10" s="6" customFormat="1" x14ac:dyDescent="0.25">
      <c r="J43" s="7"/>
    </row>
    <row r="44" spans="2:10" s="6" customFormat="1" x14ac:dyDescent="0.25">
      <c r="J44" s="7"/>
    </row>
    <row r="45" spans="2:10" s="6" customFormat="1" x14ac:dyDescent="0.25">
      <c r="J45" s="7"/>
    </row>
    <row r="46" spans="2:10" s="6" customFormat="1" x14ac:dyDescent="0.25">
      <c r="J46" s="7"/>
    </row>
    <row r="47" spans="2:10" s="6" customFormat="1" x14ac:dyDescent="0.25">
      <c r="J47" s="7"/>
    </row>
    <row r="48" spans="2:10" s="6" customFormat="1" x14ac:dyDescent="0.25">
      <c r="J48" s="7"/>
    </row>
    <row r="49" spans="10:10" s="6" customFormat="1" x14ac:dyDescent="0.25">
      <c r="J49" s="7"/>
    </row>
    <row r="50" spans="10:10" s="6" customFormat="1" x14ac:dyDescent="0.25">
      <c r="J50" s="7"/>
    </row>
    <row r="51" spans="10:10" s="6" customFormat="1" x14ac:dyDescent="0.25">
      <c r="J51" s="7"/>
    </row>
    <row r="52" spans="10:10" s="6" customFormat="1" x14ac:dyDescent="0.25">
      <c r="J52" s="7"/>
    </row>
    <row r="53" spans="10:10" s="6" customFormat="1" x14ac:dyDescent="0.25">
      <c r="J53" s="7"/>
    </row>
    <row r="54" spans="10:10" s="6" customFormat="1" x14ac:dyDescent="0.25">
      <c r="J54" s="7"/>
    </row>
    <row r="55" spans="10:10" s="6" customFormat="1" x14ac:dyDescent="0.25">
      <c r="J55" s="7"/>
    </row>
    <row r="56" spans="10:10" s="6" customFormat="1" x14ac:dyDescent="0.25">
      <c r="J56" s="7"/>
    </row>
    <row r="57" spans="10:10" s="6" customFormat="1" x14ac:dyDescent="0.25">
      <c r="J57" s="7"/>
    </row>
    <row r="58" spans="10:10" s="6" customFormat="1" x14ac:dyDescent="0.25">
      <c r="J58" s="7"/>
    </row>
    <row r="59" spans="10:10" s="6" customFormat="1" x14ac:dyDescent="0.25">
      <c r="J59" s="7"/>
    </row>
    <row r="60" spans="10:10" s="6" customFormat="1" x14ac:dyDescent="0.25">
      <c r="J60" s="7"/>
    </row>
    <row r="61" spans="10:10" s="6" customFormat="1" x14ac:dyDescent="0.25">
      <c r="J61" s="7"/>
    </row>
    <row r="62" spans="10:10" s="6" customFormat="1" x14ac:dyDescent="0.25">
      <c r="J62" s="7"/>
    </row>
    <row r="63" spans="10:10" s="6" customFormat="1" x14ac:dyDescent="0.25">
      <c r="J63" s="7"/>
    </row>
    <row r="64" spans="10:10" s="6" customFormat="1" x14ac:dyDescent="0.25">
      <c r="J64" s="7"/>
    </row>
    <row r="65" spans="10:10" s="6" customFormat="1" x14ac:dyDescent="0.25">
      <c r="J65" s="7"/>
    </row>
    <row r="66" spans="10:10" s="6" customFormat="1" x14ac:dyDescent="0.25">
      <c r="J66" s="7"/>
    </row>
    <row r="67" spans="10:10" s="6" customFormat="1" x14ac:dyDescent="0.25">
      <c r="J67" s="7"/>
    </row>
    <row r="68" spans="10:10" s="6" customFormat="1" x14ac:dyDescent="0.25">
      <c r="J68" s="7"/>
    </row>
    <row r="69" spans="10:10" s="6" customFormat="1" x14ac:dyDescent="0.25">
      <c r="J69" s="7"/>
    </row>
    <row r="70" spans="10:10" s="6" customFormat="1" x14ac:dyDescent="0.25">
      <c r="J70" s="7"/>
    </row>
    <row r="71" spans="10:10" s="6" customFormat="1" x14ac:dyDescent="0.25">
      <c r="J71" s="7"/>
    </row>
    <row r="72" spans="10:10" s="6" customFormat="1" x14ac:dyDescent="0.25">
      <c r="J72" s="7"/>
    </row>
    <row r="73" spans="10:10" s="6" customFormat="1" x14ac:dyDescent="0.25">
      <c r="J73" s="7"/>
    </row>
    <row r="74" spans="10:10" s="6" customFormat="1" x14ac:dyDescent="0.25">
      <c r="J74" s="7"/>
    </row>
    <row r="75" spans="10:10" s="6" customFormat="1" x14ac:dyDescent="0.25">
      <c r="J75" s="7"/>
    </row>
    <row r="76" spans="10:10" s="6" customFormat="1" x14ac:dyDescent="0.25">
      <c r="J76" s="7"/>
    </row>
    <row r="77" spans="10:10" s="6" customFormat="1" x14ac:dyDescent="0.25">
      <c r="J77" s="7"/>
    </row>
    <row r="78" spans="10:10" s="6" customFormat="1" x14ac:dyDescent="0.25">
      <c r="J78" s="7"/>
    </row>
    <row r="79" spans="10:10" s="6" customFormat="1" x14ac:dyDescent="0.25">
      <c r="J79" s="7"/>
    </row>
    <row r="80" spans="10:10" s="6" customFormat="1" x14ac:dyDescent="0.25">
      <c r="J80" s="7"/>
    </row>
    <row r="81" spans="10:10" s="6" customFormat="1" x14ac:dyDescent="0.25">
      <c r="J81" s="7"/>
    </row>
    <row r="82" spans="10:10" s="6" customFormat="1" x14ac:dyDescent="0.25">
      <c r="J82" s="7"/>
    </row>
    <row r="83" spans="10:10" s="6" customFormat="1" x14ac:dyDescent="0.25">
      <c r="J83" s="7"/>
    </row>
    <row r="84" spans="10:10" s="6" customFormat="1" x14ac:dyDescent="0.25">
      <c r="J84" s="7"/>
    </row>
    <row r="85" spans="10:10" s="6" customFormat="1" x14ac:dyDescent="0.25">
      <c r="J85" s="7"/>
    </row>
    <row r="86" spans="10:10" s="6" customFormat="1" x14ac:dyDescent="0.25">
      <c r="J86" s="7"/>
    </row>
    <row r="87" spans="10:10" s="6" customFormat="1" x14ac:dyDescent="0.25">
      <c r="J87" s="7"/>
    </row>
    <row r="88" spans="10:10" s="6" customFormat="1" x14ac:dyDescent="0.25">
      <c r="J88" s="7"/>
    </row>
    <row r="89" spans="10:10" s="6" customFormat="1" x14ac:dyDescent="0.25">
      <c r="J89" s="7"/>
    </row>
    <row r="90" spans="10:10" s="6" customFormat="1" x14ac:dyDescent="0.25">
      <c r="J90" s="7"/>
    </row>
    <row r="91" spans="10:10" s="6" customFormat="1" x14ac:dyDescent="0.25">
      <c r="J91" s="7"/>
    </row>
    <row r="92" spans="10:10" s="6" customFormat="1" x14ac:dyDescent="0.25">
      <c r="J92" s="7"/>
    </row>
    <row r="93" spans="10:10" s="6" customFormat="1" x14ac:dyDescent="0.25">
      <c r="J93" s="7"/>
    </row>
    <row r="94" spans="10:10" s="6" customFormat="1" x14ac:dyDescent="0.25">
      <c r="J94" s="7"/>
    </row>
    <row r="95" spans="10:10" s="6" customFormat="1" x14ac:dyDescent="0.25">
      <c r="J95" s="7"/>
    </row>
    <row r="96" spans="10:10" s="6" customFormat="1" x14ac:dyDescent="0.25">
      <c r="J96" s="7"/>
    </row>
    <row r="97" spans="10:10" s="6" customFormat="1" x14ac:dyDescent="0.25">
      <c r="J97" s="7"/>
    </row>
    <row r="98" spans="10:10" s="6" customFormat="1" x14ac:dyDescent="0.25">
      <c r="J98" s="7"/>
    </row>
    <row r="99" spans="10:10" s="6" customFormat="1" x14ac:dyDescent="0.25">
      <c r="J99" s="7"/>
    </row>
    <row r="100" spans="10:10" s="6" customFormat="1" x14ac:dyDescent="0.25">
      <c r="J100" s="7"/>
    </row>
    <row r="101" spans="10:10" s="6" customFormat="1" x14ac:dyDescent="0.25">
      <c r="J101" s="7"/>
    </row>
    <row r="102" spans="10:10" s="6" customFormat="1" x14ac:dyDescent="0.25">
      <c r="J102" s="7"/>
    </row>
    <row r="103" spans="10:10" s="6" customFormat="1" x14ac:dyDescent="0.25">
      <c r="J103" s="7"/>
    </row>
    <row r="104" spans="10:10" s="6" customFormat="1" x14ac:dyDescent="0.25">
      <c r="J104" s="7"/>
    </row>
    <row r="105" spans="10:10" s="6" customFormat="1" x14ac:dyDescent="0.25">
      <c r="J105" s="7"/>
    </row>
    <row r="106" spans="10:10" s="6" customFormat="1" x14ac:dyDescent="0.25">
      <c r="J106" s="7"/>
    </row>
    <row r="107" spans="10:10" s="6" customFormat="1" x14ac:dyDescent="0.25">
      <c r="J107" s="7"/>
    </row>
    <row r="108" spans="10:10" s="6" customFormat="1" x14ac:dyDescent="0.25">
      <c r="J108" s="7"/>
    </row>
    <row r="109" spans="10:10" s="6" customFormat="1" x14ac:dyDescent="0.25">
      <c r="J109" s="7"/>
    </row>
    <row r="110" spans="10:10" s="6" customFormat="1" x14ac:dyDescent="0.25">
      <c r="J110" s="7"/>
    </row>
    <row r="111" spans="10:10" s="6" customFormat="1" x14ac:dyDescent="0.25">
      <c r="J111" s="7"/>
    </row>
    <row r="112" spans="10:10" s="6" customFormat="1" x14ac:dyDescent="0.25">
      <c r="J112" s="7"/>
    </row>
    <row r="113" spans="10:10" s="6" customFormat="1" x14ac:dyDescent="0.25">
      <c r="J113" s="7"/>
    </row>
    <row r="114" spans="10:10" s="6" customFormat="1" x14ac:dyDescent="0.25">
      <c r="J114" s="7"/>
    </row>
    <row r="115" spans="10:10" s="6" customFormat="1" x14ac:dyDescent="0.25">
      <c r="J115" s="7"/>
    </row>
    <row r="116" spans="10:10" s="6" customFormat="1" x14ac:dyDescent="0.25">
      <c r="J116" s="7"/>
    </row>
    <row r="117" spans="10:10" s="6" customFormat="1" x14ac:dyDescent="0.25">
      <c r="J117" s="7"/>
    </row>
    <row r="118" spans="10:10" s="6" customFormat="1" x14ac:dyDescent="0.25">
      <c r="J118" s="7"/>
    </row>
    <row r="119" spans="10:10" s="6" customFormat="1" x14ac:dyDescent="0.25">
      <c r="J119" s="7"/>
    </row>
    <row r="120" spans="10:10" s="6" customFormat="1" x14ac:dyDescent="0.25">
      <c r="J120" s="7"/>
    </row>
    <row r="121" spans="10:10" s="6" customFormat="1" x14ac:dyDescent="0.25">
      <c r="J121" s="7"/>
    </row>
    <row r="122" spans="10:10" s="6" customFormat="1" x14ac:dyDescent="0.25">
      <c r="J122" s="7"/>
    </row>
    <row r="123" spans="10:10" s="6" customFormat="1" x14ac:dyDescent="0.25">
      <c r="J123" s="7"/>
    </row>
    <row r="124" spans="10:10" s="6" customFormat="1" x14ac:dyDescent="0.25">
      <c r="J124" s="7"/>
    </row>
    <row r="125" spans="10:10" s="6" customFormat="1" x14ac:dyDescent="0.25">
      <c r="J125" s="7"/>
    </row>
    <row r="126" spans="10:10" s="6" customFormat="1" x14ac:dyDescent="0.25">
      <c r="J126" s="7"/>
    </row>
    <row r="127" spans="10:10" s="6" customFormat="1" x14ac:dyDescent="0.25">
      <c r="J127" s="7"/>
    </row>
    <row r="128" spans="10:10" s="6" customFormat="1" x14ac:dyDescent="0.25">
      <c r="J128" s="7"/>
    </row>
    <row r="129" spans="10:10" s="6" customFormat="1" x14ac:dyDescent="0.25">
      <c r="J129" s="7"/>
    </row>
    <row r="130" spans="10:10" s="6" customFormat="1" x14ac:dyDescent="0.25">
      <c r="J130" s="7"/>
    </row>
    <row r="131" spans="10:10" s="6" customFormat="1" x14ac:dyDescent="0.25">
      <c r="J131" s="7"/>
    </row>
    <row r="132" spans="10:10" s="6" customFormat="1" x14ac:dyDescent="0.25">
      <c r="J132" s="7"/>
    </row>
    <row r="133" spans="10:10" s="6" customFormat="1" x14ac:dyDescent="0.25">
      <c r="J133" s="7"/>
    </row>
    <row r="134" spans="10:10" s="6" customFormat="1" x14ac:dyDescent="0.25">
      <c r="J134" s="7"/>
    </row>
    <row r="135" spans="10:10" s="6" customFormat="1" x14ac:dyDescent="0.25">
      <c r="J135" s="7"/>
    </row>
    <row r="136" spans="10:10" s="6" customFormat="1" x14ac:dyDescent="0.25">
      <c r="J136" s="7"/>
    </row>
    <row r="137" spans="10:10" s="6" customFormat="1" x14ac:dyDescent="0.25">
      <c r="J137" s="7"/>
    </row>
    <row r="138" spans="10:10" s="6" customFormat="1" x14ac:dyDescent="0.25">
      <c r="J138" s="7"/>
    </row>
    <row r="139" spans="10:10" s="6" customFormat="1" x14ac:dyDescent="0.25">
      <c r="J139" s="7"/>
    </row>
    <row r="140" spans="10:10" s="6" customFormat="1" x14ac:dyDescent="0.25">
      <c r="J140" s="7"/>
    </row>
    <row r="141" spans="10:10" s="6" customFormat="1" x14ac:dyDescent="0.25">
      <c r="J141" s="7"/>
    </row>
    <row r="142" spans="10:10" s="6" customFormat="1" x14ac:dyDescent="0.25">
      <c r="J142" s="7"/>
    </row>
    <row r="143" spans="10:10" s="6" customFormat="1" x14ac:dyDescent="0.25">
      <c r="J143" s="7"/>
    </row>
    <row r="144" spans="10:10" s="6" customFormat="1" x14ac:dyDescent="0.25">
      <c r="J144" s="7"/>
    </row>
    <row r="145" spans="10:10" s="6" customFormat="1" x14ac:dyDescent="0.25">
      <c r="J145" s="7"/>
    </row>
    <row r="146" spans="10:10" s="6" customFormat="1" x14ac:dyDescent="0.25">
      <c r="J146" s="7"/>
    </row>
    <row r="147" spans="10:10" s="6" customFormat="1" x14ac:dyDescent="0.25">
      <c r="J147" s="7"/>
    </row>
    <row r="148" spans="10:10" s="6" customFormat="1" x14ac:dyDescent="0.25">
      <c r="J148" s="7"/>
    </row>
    <row r="149" spans="10:10" s="6" customFormat="1" x14ac:dyDescent="0.25">
      <c r="J149" s="7"/>
    </row>
    <row r="150" spans="10:10" s="6" customFormat="1" x14ac:dyDescent="0.25">
      <c r="J150" s="7"/>
    </row>
    <row r="151" spans="10:10" s="6" customFormat="1" x14ac:dyDescent="0.25">
      <c r="J151" s="7"/>
    </row>
    <row r="152" spans="10:10" s="6" customFormat="1" x14ac:dyDescent="0.25">
      <c r="J152" s="7"/>
    </row>
    <row r="153" spans="10:10" s="6" customFormat="1" x14ac:dyDescent="0.25">
      <c r="J153" s="7"/>
    </row>
    <row r="154" spans="10:10" s="6" customFormat="1" x14ac:dyDescent="0.25">
      <c r="J154" s="7"/>
    </row>
    <row r="155" spans="10:10" s="6" customFormat="1" x14ac:dyDescent="0.25">
      <c r="J155" s="7"/>
    </row>
    <row r="156" spans="10:10" s="6" customFormat="1" x14ac:dyDescent="0.25">
      <c r="J156" s="7"/>
    </row>
    <row r="157" spans="10:10" s="6" customFormat="1" x14ac:dyDescent="0.25">
      <c r="J157" s="7"/>
    </row>
    <row r="158" spans="10:10" s="6" customFormat="1" x14ac:dyDescent="0.25">
      <c r="J158" s="7"/>
    </row>
    <row r="159" spans="10:10" s="6" customFormat="1" x14ac:dyDescent="0.25">
      <c r="J159" s="7"/>
    </row>
    <row r="160" spans="10:10" s="6" customFormat="1" x14ac:dyDescent="0.25">
      <c r="J160" s="7"/>
    </row>
    <row r="161" spans="10:10" s="6" customFormat="1" x14ac:dyDescent="0.25">
      <c r="J161" s="7"/>
    </row>
    <row r="162" spans="10:10" s="6" customFormat="1" x14ac:dyDescent="0.25">
      <c r="J162" s="7"/>
    </row>
    <row r="163" spans="10:10" s="6" customFormat="1" x14ac:dyDescent="0.25">
      <c r="J163" s="7"/>
    </row>
    <row r="164" spans="10:10" s="6" customFormat="1" x14ac:dyDescent="0.25">
      <c r="J164" s="7"/>
    </row>
    <row r="165" spans="10:10" s="6" customFormat="1" x14ac:dyDescent="0.25">
      <c r="J165" s="7"/>
    </row>
    <row r="166" spans="10:10" s="6" customFormat="1" x14ac:dyDescent="0.25">
      <c r="J166" s="7"/>
    </row>
    <row r="167" spans="10:10" s="6" customFormat="1" x14ac:dyDescent="0.25">
      <c r="J167" s="7"/>
    </row>
    <row r="168" spans="10:10" s="6" customFormat="1" x14ac:dyDescent="0.25">
      <c r="J168" s="7"/>
    </row>
    <row r="169" spans="10:10" s="6" customFormat="1" x14ac:dyDescent="0.25">
      <c r="J169" s="7"/>
    </row>
    <row r="170" spans="10:10" s="6" customFormat="1" x14ac:dyDescent="0.25">
      <c r="J170" s="7"/>
    </row>
    <row r="171" spans="10:10" s="6" customFormat="1" x14ac:dyDescent="0.25">
      <c r="J171" s="7"/>
    </row>
    <row r="172" spans="10:10" s="6" customFormat="1" x14ac:dyDescent="0.25">
      <c r="J172" s="7"/>
    </row>
    <row r="173" spans="10:10" s="6" customFormat="1" x14ac:dyDescent="0.25">
      <c r="J173" s="7"/>
    </row>
    <row r="174" spans="10:10" s="6" customFormat="1" x14ac:dyDescent="0.25">
      <c r="J174" s="7"/>
    </row>
    <row r="175" spans="10:10" s="6" customFormat="1" x14ac:dyDescent="0.25">
      <c r="J175" s="7"/>
    </row>
    <row r="176" spans="10:10" s="6" customFormat="1" x14ac:dyDescent="0.25">
      <c r="J176" s="7"/>
    </row>
    <row r="177" spans="10:10" s="6" customFormat="1" x14ac:dyDescent="0.25">
      <c r="J177" s="7"/>
    </row>
    <row r="178" spans="10:10" s="6" customFormat="1" x14ac:dyDescent="0.25">
      <c r="J178" s="7"/>
    </row>
    <row r="179" spans="10:10" s="6" customFormat="1" x14ac:dyDescent="0.25">
      <c r="J179" s="7"/>
    </row>
    <row r="180" spans="10:10" s="6" customFormat="1" x14ac:dyDescent="0.25">
      <c r="J180" s="7"/>
    </row>
    <row r="181" spans="10:10" s="6" customFormat="1" x14ac:dyDescent="0.25">
      <c r="J181" s="7"/>
    </row>
    <row r="182" spans="10:10" s="6" customFormat="1" x14ac:dyDescent="0.25">
      <c r="J182" s="7"/>
    </row>
    <row r="183" spans="10:10" s="6" customFormat="1" x14ac:dyDescent="0.25">
      <c r="J183" s="7"/>
    </row>
    <row r="184" spans="10:10" s="6" customFormat="1" x14ac:dyDescent="0.25">
      <c r="J184" s="7"/>
    </row>
    <row r="185" spans="10:10" s="6" customFormat="1" x14ac:dyDescent="0.25">
      <c r="J185" s="7"/>
    </row>
    <row r="186" spans="10:10" s="6" customFormat="1" x14ac:dyDescent="0.25">
      <c r="J186" s="7"/>
    </row>
    <row r="187" spans="10:10" s="6" customFormat="1" x14ac:dyDescent="0.25">
      <c r="J187" s="7"/>
    </row>
    <row r="188" spans="10:10" s="6" customFormat="1" x14ac:dyDescent="0.25">
      <c r="J188" s="7"/>
    </row>
    <row r="189" spans="10:10" s="6" customFormat="1" x14ac:dyDescent="0.25">
      <c r="J189" s="7"/>
    </row>
    <row r="190" spans="10:10" s="6" customFormat="1" x14ac:dyDescent="0.25">
      <c r="J190" s="7"/>
    </row>
    <row r="191" spans="10:10" s="6" customFormat="1" x14ac:dyDescent="0.25">
      <c r="J191" s="7"/>
    </row>
    <row r="192" spans="10:10" s="6" customFormat="1" x14ac:dyDescent="0.25">
      <c r="J192" s="7"/>
    </row>
    <row r="193" spans="10:10" s="6" customFormat="1" x14ac:dyDescent="0.25">
      <c r="J193" s="7"/>
    </row>
    <row r="194" spans="10:10" s="6" customFormat="1" x14ac:dyDescent="0.25">
      <c r="J194" s="7"/>
    </row>
    <row r="195" spans="10:10" s="6" customFormat="1" x14ac:dyDescent="0.25">
      <c r="J195" s="7"/>
    </row>
    <row r="196" spans="10:10" s="6" customFormat="1" x14ac:dyDescent="0.25">
      <c r="J196" s="7"/>
    </row>
    <row r="197" spans="10:10" s="6" customFormat="1" x14ac:dyDescent="0.25">
      <c r="J197" s="7"/>
    </row>
    <row r="198" spans="10:10" s="6" customFormat="1" x14ac:dyDescent="0.25">
      <c r="J198" s="7"/>
    </row>
    <row r="199" spans="10:10" s="6" customFormat="1" x14ac:dyDescent="0.25">
      <c r="J199" s="7"/>
    </row>
    <row r="200" spans="10:10" s="6" customFormat="1" x14ac:dyDescent="0.25">
      <c r="J200" s="7"/>
    </row>
    <row r="201" spans="10:10" s="6" customFormat="1" x14ac:dyDescent="0.25">
      <c r="J201" s="7"/>
    </row>
    <row r="202" spans="10:10" s="6" customFormat="1" x14ac:dyDescent="0.25">
      <c r="J202" s="7"/>
    </row>
    <row r="203" spans="10:10" s="6" customFormat="1" x14ac:dyDescent="0.25">
      <c r="J203" s="7"/>
    </row>
    <row r="204" spans="10:10" s="6" customFormat="1" x14ac:dyDescent="0.25">
      <c r="J204" s="7"/>
    </row>
    <row r="205" spans="10:10" s="6" customFormat="1" x14ac:dyDescent="0.25">
      <c r="J205" s="7"/>
    </row>
    <row r="206" spans="10:10" s="6" customFormat="1" x14ac:dyDescent="0.25">
      <c r="J206" s="7"/>
    </row>
    <row r="207" spans="10:10" s="6" customFormat="1" x14ac:dyDescent="0.25">
      <c r="J207" s="7"/>
    </row>
    <row r="208" spans="10:10" s="6" customFormat="1" x14ac:dyDescent="0.25">
      <c r="J208" s="7"/>
    </row>
    <row r="209" spans="10:10" s="6" customFormat="1" x14ac:dyDescent="0.25">
      <c r="J209" s="7"/>
    </row>
    <row r="210" spans="10:10" s="6" customFormat="1" x14ac:dyDescent="0.25">
      <c r="J210" s="7"/>
    </row>
    <row r="211" spans="10:10" s="6" customFormat="1" x14ac:dyDescent="0.25">
      <c r="J211" s="7"/>
    </row>
    <row r="212" spans="10:10" s="6" customFormat="1" x14ac:dyDescent="0.25">
      <c r="J212" s="7"/>
    </row>
    <row r="213" spans="10:10" s="6" customFormat="1" x14ac:dyDescent="0.25">
      <c r="J213" s="7"/>
    </row>
    <row r="214" spans="10:10" s="6" customFormat="1" x14ac:dyDescent="0.25">
      <c r="J214" s="7"/>
    </row>
    <row r="215" spans="10:10" s="6" customFormat="1" x14ac:dyDescent="0.25">
      <c r="J215" s="7"/>
    </row>
    <row r="216" spans="10:10" s="6" customFormat="1" x14ac:dyDescent="0.25">
      <c r="J216" s="7"/>
    </row>
  </sheetData>
  <sheetProtection algorithmName="SHA-512" hashValue="E9Q2r8DK+PXqK6QHnojyJGA6SqireUpFacIV/QBapFOEMK/BPrAwycWbbBhTSt+/hgqrnsbIgrQhSRYAFNJgnA==" saltValue="VjSnzxiFuRJ48B9hwtyZDg==" spinCount="100000" sheet="1" selectLockedCells="1"/>
  <customSheetViews>
    <customSheetView guid="{013737F2-862B-4E78-82F8-CD223FBEC6BE}" scale="85" showPageBreaks="1" fitToPage="1" printArea="1" hiddenRows="1" showRuler="0">
      <selection activeCell="A24" sqref="A24:XFD24"/>
      <pageMargins left="0.70866141732283472" right="0.70866141732283472" top="0.78740157480314965" bottom="0.78740157480314965" header="0.31496062992125984" footer="0.31496062992125984"/>
      <pageSetup paperSize="9" scale="54" orientation="landscape" r:id="rId1"/>
    </customSheetView>
  </customSheetViews>
  <mergeCells count="27">
    <mergeCell ref="B27:D27"/>
    <mergeCell ref="E27:H27"/>
    <mergeCell ref="B28:D29"/>
    <mergeCell ref="G28:H28"/>
    <mergeCell ref="G29:H29"/>
    <mergeCell ref="B11:C11"/>
    <mergeCell ref="B19:C19"/>
    <mergeCell ref="B22:C26"/>
    <mergeCell ref="D22:H22"/>
    <mergeCell ref="D23:H23"/>
    <mergeCell ref="D24:H24"/>
    <mergeCell ref="D25:H25"/>
    <mergeCell ref="D26:H26"/>
    <mergeCell ref="B21:C21"/>
    <mergeCell ref="J9:J10"/>
    <mergeCell ref="K9:K10"/>
    <mergeCell ref="D3:H3"/>
    <mergeCell ref="B4:C8"/>
    <mergeCell ref="D4:D5"/>
    <mergeCell ref="E4:E5"/>
    <mergeCell ref="G4:G5"/>
    <mergeCell ref="H4:H5"/>
    <mergeCell ref="I4:I5"/>
    <mergeCell ref="G8:H8"/>
    <mergeCell ref="B9:C10"/>
    <mergeCell ref="D9:H9"/>
    <mergeCell ref="I9:I10"/>
  </mergeCells>
  <dataValidations count="2">
    <dataValidation type="whole" allowBlank="1" showInputMessage="1" showErrorMessage="1" errorTitle="zu viele Tage" error="Es können max. 5 Tage eingetragen werden." sqref="D11:E19 G11:H19">
      <formula1>0</formula1>
      <formula2>5</formula2>
    </dataValidation>
    <dataValidation type="whole" allowBlank="1" showInputMessage="1" showErrorMessage="1" errorTitle="zu viele Mittagessen" error="Es können max. 4 Mittagessen eingetragen werden." sqref="F21">
      <formula1>0</formula1>
      <formula2>4</formula2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13"/>
  <sheetViews>
    <sheetView topLeftCell="A11" zoomScale="145" zoomScaleNormal="145" workbookViewId="0">
      <selection activeCell="D11" sqref="D11"/>
    </sheetView>
  </sheetViews>
  <sheetFormatPr baseColWidth="10" defaultColWidth="11.5546875" defaultRowHeight="13.2" x14ac:dyDescent="0.25"/>
  <cols>
    <col min="1" max="1" width="6.109375" style="6" customWidth="1"/>
    <col min="2" max="2" width="19.109375" customWidth="1"/>
    <col min="3" max="3" width="13.109375" customWidth="1"/>
    <col min="4" max="8" width="14.44140625" customWidth="1"/>
    <col min="9" max="9" width="14.5546875" customWidth="1"/>
    <col min="10" max="10" width="14.5546875" style="8" hidden="1" customWidth="1"/>
    <col min="11" max="11" width="14.5546875" hidden="1" customWidth="1"/>
    <col min="12" max="41" width="11.44140625" style="6" customWidth="1"/>
  </cols>
  <sheetData>
    <row r="1" spans="1:41" s="6" customFormat="1" ht="13.8" thickBot="1" x14ac:dyDescent="0.3">
      <c r="J1" s="7"/>
    </row>
    <row r="2" spans="1:41" s="5" customFormat="1" ht="30" customHeight="1" thickBot="1" x14ac:dyDescent="0.3">
      <c r="A2" s="4"/>
      <c r="B2" s="75" t="s">
        <v>9</v>
      </c>
      <c r="C2" s="76"/>
      <c r="D2" s="76"/>
      <c r="E2" s="76"/>
      <c r="F2" s="76" t="s">
        <v>110</v>
      </c>
      <c r="G2" s="76"/>
      <c r="H2" s="76"/>
      <c r="I2" s="81"/>
      <c r="J2" s="76"/>
      <c r="K2" s="8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30" customHeight="1" thickBot="1" x14ac:dyDescent="0.3">
      <c r="B3" s="16"/>
      <c r="C3" s="17"/>
      <c r="D3" s="178" t="s">
        <v>1</v>
      </c>
      <c r="E3" s="178"/>
      <c r="F3" s="178"/>
      <c r="G3" s="178"/>
      <c r="H3" s="178"/>
      <c r="I3" s="82"/>
      <c r="J3" s="31"/>
      <c r="K3" s="60"/>
    </row>
    <row r="4" spans="1:41" ht="13.35" customHeight="1" x14ac:dyDescent="0.25">
      <c r="B4" s="179" t="s">
        <v>32</v>
      </c>
      <c r="C4" s="180"/>
      <c r="D4" s="165" t="s">
        <v>16</v>
      </c>
      <c r="E4" s="165" t="s">
        <v>35</v>
      </c>
      <c r="F4" s="92"/>
      <c r="G4" s="165" t="s">
        <v>75</v>
      </c>
      <c r="H4" s="165" t="s">
        <v>76</v>
      </c>
      <c r="I4" s="189"/>
      <c r="J4" s="38"/>
      <c r="K4" s="61"/>
    </row>
    <row r="5" spans="1:41" ht="56.25" customHeight="1" x14ac:dyDescent="0.25">
      <c r="B5" s="181"/>
      <c r="C5" s="182"/>
      <c r="D5" s="166"/>
      <c r="E5" s="166"/>
      <c r="F5" s="93" t="s">
        <v>89</v>
      </c>
      <c r="G5" s="166"/>
      <c r="H5" s="166"/>
      <c r="I5" s="190"/>
      <c r="J5" s="35"/>
      <c r="K5" s="62"/>
    </row>
    <row r="6" spans="1:41" ht="16.5" customHeight="1" thickBot="1" x14ac:dyDescent="0.3">
      <c r="B6" s="181"/>
      <c r="C6" s="182"/>
      <c r="D6" s="32" t="s">
        <v>36</v>
      </c>
      <c r="E6" s="33" t="s">
        <v>37</v>
      </c>
      <c r="F6" s="33" t="s">
        <v>37</v>
      </c>
      <c r="G6" s="33" t="s">
        <v>38</v>
      </c>
      <c r="H6" s="33" t="s">
        <v>39</v>
      </c>
      <c r="I6" s="63"/>
      <c r="J6" s="35"/>
      <c r="K6" s="62"/>
    </row>
    <row r="7" spans="1:41" ht="27.75" customHeight="1" thickBot="1" x14ac:dyDescent="0.3">
      <c r="B7" s="181"/>
      <c r="C7" s="182"/>
      <c r="D7" s="36" t="s">
        <v>81</v>
      </c>
      <c r="E7" s="37" t="s">
        <v>82</v>
      </c>
      <c r="F7" s="37" t="s">
        <v>86</v>
      </c>
      <c r="G7" s="37" t="s">
        <v>83</v>
      </c>
      <c r="H7" s="37" t="s">
        <v>84</v>
      </c>
      <c r="I7" s="63"/>
      <c r="J7" s="34"/>
      <c r="K7" s="63"/>
    </row>
    <row r="8" spans="1:41" ht="100.5" customHeight="1" thickBot="1" x14ac:dyDescent="0.3">
      <c r="B8" s="181"/>
      <c r="C8" s="182"/>
      <c r="D8" s="34"/>
      <c r="E8" s="34"/>
      <c r="F8" s="37" t="s">
        <v>90</v>
      </c>
      <c r="G8" s="168" t="s">
        <v>85</v>
      </c>
      <c r="H8" s="201"/>
      <c r="I8" s="63"/>
      <c r="J8" s="34"/>
      <c r="K8" s="63"/>
    </row>
    <row r="9" spans="1:41" s="1" customFormat="1" ht="32.25" customHeight="1" thickBot="1" x14ac:dyDescent="0.3">
      <c r="A9" s="2"/>
      <c r="B9" s="172" t="s">
        <v>5</v>
      </c>
      <c r="C9" s="173"/>
      <c r="D9" s="167" t="s">
        <v>8</v>
      </c>
      <c r="E9" s="167"/>
      <c r="F9" s="167"/>
      <c r="G9" s="167"/>
      <c r="H9" s="167"/>
      <c r="I9" s="187" t="s">
        <v>0</v>
      </c>
      <c r="J9" s="183" t="s">
        <v>78</v>
      </c>
      <c r="K9" s="185" t="s">
        <v>79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100000000000001" customHeight="1" thickBot="1" x14ac:dyDescent="0.3">
      <c r="B10" s="174"/>
      <c r="C10" s="175"/>
      <c r="D10" s="26"/>
      <c r="E10" s="26"/>
      <c r="F10" s="26"/>
      <c r="G10" s="26"/>
      <c r="H10" s="26"/>
      <c r="I10" s="188"/>
      <c r="J10" s="184"/>
      <c r="K10" s="186"/>
    </row>
    <row r="11" spans="1:41" ht="20.100000000000001" customHeight="1" thickTop="1" thickBot="1" x14ac:dyDescent="0.3">
      <c r="B11" s="161" t="s">
        <v>7</v>
      </c>
      <c r="C11" s="162"/>
      <c r="D11" s="22"/>
      <c r="E11" s="23"/>
      <c r="F11" s="34"/>
      <c r="G11" s="23"/>
      <c r="H11" s="23"/>
      <c r="I11" s="88">
        <f>D11*'Tarifstruktur Gde Emmen'!F6+E11*'Tarifstruktur Gde Emmen'!F7+F11*'Tarifstruktur Gde Emmen'!F89+G11*'Tarifstruktur Gde Emmen'!F8+H11*'Tarifstruktur Gde Emmen'!F9</f>
        <v>0</v>
      </c>
      <c r="J11" s="78">
        <f>D11*'Tarifstruktur Gde Emmen'!D6+E11*'Tarifstruktur Gde Emmen'!D7+G11*'Tarifstruktur Gde Emmen'!D8+H11*'Tarifstruktur Gde Emmen'!D9</f>
        <v>0</v>
      </c>
      <c r="K11" s="64">
        <f>D11*'Tarifstruktur Gde Emmen'!E6+E11*'Tarifstruktur Gde Emmen'!E7+G11*'Tarifstruktur Gde Emmen'!E8+H11*'Tarifstruktur Gde Emmen'!E9+F11*'Tarifstruktur Gde Emmen'!E89</f>
        <v>0</v>
      </c>
    </row>
    <row r="12" spans="1:41" ht="20.100000000000001" customHeight="1" thickBot="1" x14ac:dyDescent="0.3">
      <c r="B12" s="18">
        <v>30000</v>
      </c>
      <c r="C12" s="19">
        <v>39999</v>
      </c>
      <c r="D12" s="24"/>
      <c r="E12" s="25"/>
      <c r="F12" s="34"/>
      <c r="G12" s="25"/>
      <c r="H12" s="25"/>
      <c r="I12" s="88">
        <f>D12*'Tarifstruktur Gde Emmen'!F11+E12*'Tarifstruktur Gde Emmen'!F12+F12*'Tarifstruktur Gde Emmen'!F89+G12*'Tarifstruktur Gde Emmen'!F13+H12*'Tarifstruktur Gde Emmen'!F14</f>
        <v>0</v>
      </c>
      <c r="J12" s="78">
        <f>D12*'Tarifstruktur Gde Emmen'!D11+E12*'Tarifstruktur Gde Emmen'!D12+G12*'Tarifstruktur Gde Emmen'!D13+H12*'Tarifstruktur Gde Emmen'!D14</f>
        <v>0</v>
      </c>
      <c r="K12" s="64">
        <f>D12*'Tarifstruktur Gde Emmen'!E11+E12*'Tarifstruktur Gde Emmen'!E12+G12*'Tarifstruktur Gde Emmen'!E13+H12*'Tarifstruktur Gde Emmen'!E14+F12*'Tarifstruktur Gde Emmen'!E89</f>
        <v>0</v>
      </c>
    </row>
    <row r="13" spans="1:41" ht="20.100000000000001" customHeight="1" thickBot="1" x14ac:dyDescent="0.3">
      <c r="B13" s="18">
        <v>40000</v>
      </c>
      <c r="C13" s="19">
        <v>49999</v>
      </c>
      <c r="D13" s="24"/>
      <c r="E13" s="25"/>
      <c r="F13" s="34"/>
      <c r="G13" s="25"/>
      <c r="H13" s="25"/>
      <c r="I13" s="88">
        <f>D13*'Tarifstruktur Gde Emmen'!F16+E13*'Tarifstruktur Gde Emmen'!F17+F13*'Tarifstruktur Gde Emmen'!F89+G13*'Tarifstruktur Gde Emmen'!F18+H13*'Tarifstruktur Gde Emmen'!F19</f>
        <v>0</v>
      </c>
      <c r="J13" s="78">
        <f>D13*'Tarifstruktur Gde Emmen'!D16+E13*'Tarifstruktur Gde Emmen'!D17+G13*'Tarifstruktur Gde Emmen'!D18+H13*'Tarifstruktur Gde Emmen'!D19</f>
        <v>0</v>
      </c>
      <c r="K13" s="64">
        <f>D13*'Tarifstruktur Gde Emmen'!E16+E13*'Tarifstruktur Gde Emmen'!E17+G13*'Tarifstruktur Gde Emmen'!E18+H13*'Tarifstruktur Gde Emmen'!E19+F13*'Tarifstruktur Gde Emmen'!E89</f>
        <v>0</v>
      </c>
    </row>
    <row r="14" spans="1:41" ht="20.100000000000001" customHeight="1" thickBot="1" x14ac:dyDescent="0.3">
      <c r="B14" s="18">
        <v>50000</v>
      </c>
      <c r="C14" s="19">
        <v>59999</v>
      </c>
      <c r="D14" s="24"/>
      <c r="E14" s="25"/>
      <c r="F14" s="34"/>
      <c r="G14" s="25"/>
      <c r="H14" s="25"/>
      <c r="I14" s="88">
        <f>D14*'Tarifstruktur Gde Emmen'!F21+E14*'Tarifstruktur Gde Emmen'!F22+F14*'Tarifstruktur Gde Emmen'!F89+G14*'Tarifstruktur Gde Emmen'!F23+H14*'Tarifstruktur Gde Emmen'!F24</f>
        <v>0</v>
      </c>
      <c r="J14" s="78">
        <f>D14*'Tarifstruktur Gde Emmen'!D21+E14*'Tarifstruktur Gde Emmen'!D22+G14*'Tarifstruktur Gde Emmen'!D23+H14*'Tarifstruktur Gde Emmen'!D24</f>
        <v>0</v>
      </c>
      <c r="K14" s="64">
        <f>D14*'Tarifstruktur Gde Emmen'!E21+E14*'Tarifstruktur Gde Emmen'!E22+G14*'Tarifstruktur Gde Emmen'!E23+H14*'Tarifstruktur Gde Emmen'!E24+F14*'Tarifstruktur Gde Emmen'!E89</f>
        <v>0</v>
      </c>
    </row>
    <row r="15" spans="1:41" ht="20.100000000000001" customHeight="1" thickBot="1" x14ac:dyDescent="0.3">
      <c r="B15" s="18">
        <v>60000</v>
      </c>
      <c r="C15" s="19">
        <v>69999</v>
      </c>
      <c r="D15" s="24"/>
      <c r="E15" s="25"/>
      <c r="F15" s="34"/>
      <c r="G15" s="25"/>
      <c r="H15" s="25"/>
      <c r="I15" s="88">
        <f>D15*'Tarifstruktur Gde Emmen'!F26+E15*'Tarifstruktur Gde Emmen'!F27+F15*'Tarifstruktur Gde Emmen'!F89+G15*'Tarifstruktur Gde Emmen'!F28+H15*'Tarifstruktur Gde Emmen'!F29</f>
        <v>0</v>
      </c>
      <c r="J15" s="78">
        <f>D15*'Tarifstruktur Gde Emmen'!D26+E15*'Tarifstruktur Gde Emmen'!D27+G15*'Tarifstruktur Gde Emmen'!D28+H15*'Tarifstruktur Gde Emmen'!D29</f>
        <v>0</v>
      </c>
      <c r="K15" s="64">
        <f>D15*'Tarifstruktur Gde Emmen'!E26+E15*'Tarifstruktur Gde Emmen'!E27+G15*'Tarifstruktur Gde Emmen'!E28+H15*'Tarifstruktur Gde Emmen'!E29+F15*'Tarifstruktur Gde Emmen'!E89</f>
        <v>0</v>
      </c>
    </row>
    <row r="16" spans="1:41" ht="20.100000000000001" customHeight="1" thickBot="1" x14ac:dyDescent="0.3">
      <c r="B16" s="18">
        <v>70000</v>
      </c>
      <c r="C16" s="19">
        <v>79999</v>
      </c>
      <c r="D16" s="24"/>
      <c r="E16" s="25"/>
      <c r="F16" s="34"/>
      <c r="G16" s="25"/>
      <c r="H16" s="25"/>
      <c r="I16" s="88">
        <f>D16*'Tarifstruktur Gde Emmen'!F31+E16*'Tarifstruktur Gde Emmen'!F32+F16*'Tarifstruktur Gde Emmen'!F89+G16*'Tarifstruktur Gde Emmen'!F33+H16*'Tarifstruktur Gde Emmen'!F34</f>
        <v>0</v>
      </c>
      <c r="J16" s="78">
        <f>D16*'Tarifstruktur Gde Emmen'!D31+E16*'Tarifstruktur Gde Emmen'!D32+G16*'Tarifstruktur Gde Emmen'!D33+H16*'Tarifstruktur Gde Emmen'!D34</f>
        <v>0</v>
      </c>
      <c r="K16" s="64">
        <f>D16*'Tarifstruktur Gde Emmen'!E31+E16*'Tarifstruktur Gde Emmen'!E32+G16*'Tarifstruktur Gde Emmen'!E33+H16*'Tarifstruktur Gde Emmen'!E34+F16*'Tarifstruktur Gde Emmen'!E89</f>
        <v>0</v>
      </c>
    </row>
    <row r="17" spans="1:41" ht="20.100000000000001" customHeight="1" thickBot="1" x14ac:dyDescent="0.3">
      <c r="B17" s="18">
        <v>80000</v>
      </c>
      <c r="C17" s="19">
        <v>89999</v>
      </c>
      <c r="D17" s="24"/>
      <c r="E17" s="25"/>
      <c r="F17" s="34"/>
      <c r="G17" s="25"/>
      <c r="H17" s="25"/>
      <c r="I17" s="88">
        <f>D17*'Tarifstruktur Gde Emmen'!F36+E17*'Tarifstruktur Gde Emmen'!F37+F17*'Tarifstruktur Gde Emmen'!F89+G17*'Tarifstruktur Gde Emmen'!F38+H17*'Tarifstruktur Gde Emmen'!F39</f>
        <v>0</v>
      </c>
      <c r="J17" s="78">
        <f>D17*'Tarifstruktur Gde Emmen'!D36+E17*'Tarifstruktur Gde Emmen'!D37+G17*'Tarifstruktur Gde Emmen'!D38+H17*'Tarifstruktur Gde Emmen'!D39</f>
        <v>0</v>
      </c>
      <c r="K17" s="64">
        <f>D17*'Tarifstruktur Gde Emmen'!E36+E17*'Tarifstruktur Gde Emmen'!E37+G17*'Tarifstruktur Gde Emmen'!E38+H17*'Tarifstruktur Gde Emmen'!E39+F17*'Tarifstruktur Gde Emmen'!E89</f>
        <v>0</v>
      </c>
    </row>
    <row r="18" spans="1:41" ht="20.100000000000001" customHeight="1" thickBot="1" x14ac:dyDescent="0.3">
      <c r="B18" s="18">
        <v>90000</v>
      </c>
      <c r="C18" s="19">
        <v>99999</v>
      </c>
      <c r="D18" s="24"/>
      <c r="E18" s="25"/>
      <c r="F18" s="34"/>
      <c r="G18" s="25"/>
      <c r="H18" s="25"/>
      <c r="I18" s="88">
        <f>D18*'Tarifstruktur Gde Emmen'!F41+E18*'Tarifstruktur Gde Emmen'!F42+F18*'Tarifstruktur Gde Emmen'!F89+G18*'Tarifstruktur Gde Emmen'!F43+H18*'Tarifstruktur Gde Emmen'!F44</f>
        <v>0</v>
      </c>
      <c r="J18" s="78">
        <f>D18*'Tarifstruktur Gde Emmen'!D41+E18*'Tarifstruktur Gde Emmen'!D42+G18*'Tarifstruktur Gde Emmen'!D43+H18*'Tarifstruktur Gde Emmen'!D44</f>
        <v>0</v>
      </c>
      <c r="K18" s="64">
        <f>D18*'Tarifstruktur Gde Emmen'!E41+E18*'Tarifstruktur Gde Emmen'!E42+G18*'Tarifstruktur Gde Emmen'!E43+H18*'Tarifstruktur Gde Emmen'!E44+F18*'Tarifstruktur Gde Emmen'!E89</f>
        <v>0</v>
      </c>
    </row>
    <row r="19" spans="1:41" ht="20.100000000000001" customHeight="1" thickBot="1" x14ac:dyDescent="0.3">
      <c r="B19" s="163" t="s">
        <v>30</v>
      </c>
      <c r="C19" s="164"/>
      <c r="D19" s="24"/>
      <c r="E19" s="25"/>
      <c r="F19" s="34"/>
      <c r="G19" s="25"/>
      <c r="H19" s="25"/>
      <c r="I19" s="88">
        <f>D19*'Tarifstruktur Gde Emmen'!F46+E19*'Tarifstruktur Gde Emmen'!F47+F19*'Tarifstruktur Gde Emmen'!F89+G19*'Tarifstruktur Gde Emmen'!F48+H19*'Tarifstruktur Gde Emmen'!F49</f>
        <v>0</v>
      </c>
      <c r="J19" s="78">
        <f>D19*'Tarifstruktur Gde Emmen'!D46+E19*'Tarifstruktur Gde Emmen'!D47+G19*'Tarifstruktur Gde Emmen'!D48+H19*'Tarifstruktur Gde Emmen'!D49</f>
        <v>0</v>
      </c>
      <c r="K19" s="64">
        <f>D19*'Tarifstruktur Gde Emmen'!E46+E19*'Tarifstruktur Gde Emmen'!E47+G19*'Tarifstruktur Gde Emmen'!E48+H19*'Tarifstruktur Gde Emmen'!E49+F19*'Tarifstruktur Gde Emmen'!E89</f>
        <v>0</v>
      </c>
    </row>
    <row r="20" spans="1:41" ht="20.100000000000001" hidden="1" customHeight="1" thickBot="1" x14ac:dyDescent="0.3">
      <c r="B20" s="43"/>
      <c r="C20" s="44"/>
      <c r="D20" s="20"/>
      <c r="E20" s="20"/>
      <c r="F20" s="20"/>
      <c r="G20" s="20"/>
      <c r="H20" s="20"/>
      <c r="I20" s="89"/>
      <c r="J20" s="42"/>
      <c r="K20" s="67"/>
    </row>
    <row r="21" spans="1:41" s="97" customFormat="1" ht="36.75" customHeight="1" thickBot="1" x14ac:dyDescent="0.3">
      <c r="A21" s="6"/>
      <c r="B21" s="176" t="s">
        <v>108</v>
      </c>
      <c r="C21" s="177"/>
      <c r="D21" s="34"/>
      <c r="E21" s="34"/>
      <c r="F21" s="25"/>
      <c r="G21" s="34"/>
      <c r="H21" s="34"/>
      <c r="I21" s="88">
        <f>F21*'Tarifstruktur Gde Emmen'!E89</f>
        <v>0</v>
      </c>
      <c r="J21" s="78"/>
      <c r="K21" s="88">
        <f>F21*'Tarifstruktur Gde Emmen'!E89</f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30" customHeight="1" thickBot="1" x14ac:dyDescent="0.3">
      <c r="B22" s="170" t="s">
        <v>65</v>
      </c>
      <c r="C22" s="171"/>
      <c r="D22" s="159" t="s">
        <v>56</v>
      </c>
      <c r="E22" s="159"/>
      <c r="F22" s="159"/>
      <c r="G22" s="160"/>
      <c r="H22" s="160"/>
      <c r="I22" s="91">
        <f>SUM(J22:K22)</f>
        <v>0</v>
      </c>
      <c r="J22" s="90">
        <f>SUM(J11:J19)*0.8</f>
        <v>0</v>
      </c>
      <c r="K22" s="68">
        <f>SUM(K11:K21)</f>
        <v>0</v>
      </c>
    </row>
    <row r="23" spans="1:41" ht="30" customHeight="1" thickBot="1" x14ac:dyDescent="0.3">
      <c r="B23" s="198"/>
      <c r="C23" s="151"/>
      <c r="D23" s="159" t="s">
        <v>55</v>
      </c>
      <c r="E23" s="159"/>
      <c r="F23" s="159"/>
      <c r="G23" s="159"/>
      <c r="H23" s="159"/>
      <c r="I23" s="84">
        <f>'3. Kind'!I24</f>
        <v>0</v>
      </c>
      <c r="J23" s="78"/>
      <c r="K23" s="64"/>
    </row>
    <row r="24" spans="1:41" ht="30" customHeight="1" thickBot="1" x14ac:dyDescent="0.3">
      <c r="B24" s="198"/>
      <c r="C24" s="151"/>
      <c r="D24" s="159" t="s">
        <v>48</v>
      </c>
      <c r="E24" s="159"/>
      <c r="F24" s="159"/>
      <c r="G24" s="159"/>
      <c r="H24" s="159"/>
      <c r="I24" s="84">
        <f>SUM(I22+I23)</f>
        <v>0</v>
      </c>
      <c r="J24" s="78"/>
      <c r="K24" s="64"/>
    </row>
    <row r="25" spans="1:41" ht="30" customHeight="1" thickBot="1" x14ac:dyDescent="0.3">
      <c r="B25" s="152"/>
      <c r="C25" s="151"/>
      <c r="D25" s="159" t="s">
        <v>64</v>
      </c>
      <c r="E25" s="159"/>
      <c r="F25" s="159"/>
      <c r="G25" s="159"/>
      <c r="H25" s="159"/>
      <c r="I25" s="85">
        <f>I24*(37)/12</f>
        <v>0</v>
      </c>
      <c r="J25" s="78"/>
      <c r="K25" s="64"/>
    </row>
    <row r="26" spans="1:41" ht="30" customHeight="1" thickBot="1" x14ac:dyDescent="0.3">
      <c r="B26" s="153"/>
      <c r="C26" s="154"/>
      <c r="D26" s="155" t="s">
        <v>61</v>
      </c>
      <c r="E26" s="155"/>
      <c r="F26" s="155"/>
      <c r="G26" s="156"/>
      <c r="H26" s="156"/>
      <c r="I26" s="86">
        <f>I24*37</f>
        <v>0</v>
      </c>
      <c r="J26" s="80"/>
      <c r="K26" s="66"/>
    </row>
    <row r="27" spans="1:41" s="6" customFormat="1" x14ac:dyDescent="0.25">
      <c r="J27" s="7"/>
    </row>
    <row r="28" spans="1:41" s="6" customFormat="1" ht="13.8" x14ac:dyDescent="0.25">
      <c r="B28" s="3" t="s">
        <v>6</v>
      </c>
      <c r="J28" s="7"/>
    </row>
    <row r="29" spans="1:41" s="6" customFormat="1" ht="13.8" x14ac:dyDescent="0.25">
      <c r="B29" s="3" t="s">
        <v>69</v>
      </c>
      <c r="J29" s="7"/>
    </row>
    <row r="30" spans="1:41" s="6" customFormat="1" ht="13.8" x14ac:dyDescent="0.25">
      <c r="B30" s="50" t="s">
        <v>73</v>
      </c>
      <c r="J30" s="7"/>
    </row>
    <row r="31" spans="1:41" s="6" customFormat="1" x14ac:dyDescent="0.25">
      <c r="J31" s="7"/>
    </row>
    <row r="32" spans="1:41" s="6" customFormat="1" x14ac:dyDescent="0.25">
      <c r="J32" s="7"/>
    </row>
    <row r="33" spans="10:10" s="6" customFormat="1" x14ac:dyDescent="0.25">
      <c r="J33" s="7"/>
    </row>
    <row r="34" spans="10:10" s="6" customFormat="1" x14ac:dyDescent="0.25">
      <c r="J34" s="7"/>
    </row>
    <row r="35" spans="10:10" s="6" customFormat="1" x14ac:dyDescent="0.25">
      <c r="J35" s="7"/>
    </row>
    <row r="36" spans="10:10" s="6" customFormat="1" x14ac:dyDescent="0.25">
      <c r="J36" s="7"/>
    </row>
    <row r="37" spans="10:10" s="6" customFormat="1" x14ac:dyDescent="0.25">
      <c r="J37" s="7"/>
    </row>
    <row r="38" spans="10:10" s="6" customFormat="1" x14ac:dyDescent="0.25">
      <c r="J38" s="7"/>
    </row>
    <row r="39" spans="10:10" s="6" customFormat="1" x14ac:dyDescent="0.25">
      <c r="J39" s="7"/>
    </row>
    <row r="40" spans="10:10" s="6" customFormat="1" x14ac:dyDescent="0.25">
      <c r="J40" s="7"/>
    </row>
    <row r="41" spans="10:10" s="6" customFormat="1" x14ac:dyDescent="0.25">
      <c r="J41" s="7"/>
    </row>
    <row r="42" spans="10:10" s="6" customFormat="1" x14ac:dyDescent="0.25">
      <c r="J42" s="7"/>
    </row>
    <row r="43" spans="10:10" s="6" customFormat="1" x14ac:dyDescent="0.25">
      <c r="J43" s="7"/>
    </row>
    <row r="44" spans="10:10" s="6" customFormat="1" x14ac:dyDescent="0.25">
      <c r="J44" s="7"/>
    </row>
    <row r="45" spans="10:10" s="6" customFormat="1" x14ac:dyDescent="0.25">
      <c r="J45" s="7"/>
    </row>
    <row r="46" spans="10:10" s="6" customFormat="1" x14ac:dyDescent="0.25">
      <c r="J46" s="7"/>
    </row>
    <row r="47" spans="10:10" s="6" customFormat="1" x14ac:dyDescent="0.25">
      <c r="J47" s="7"/>
    </row>
    <row r="48" spans="10:10" s="6" customFormat="1" x14ac:dyDescent="0.25">
      <c r="J48" s="7"/>
    </row>
    <row r="49" spans="10:10" s="6" customFormat="1" x14ac:dyDescent="0.25">
      <c r="J49" s="7"/>
    </row>
    <row r="50" spans="10:10" s="6" customFormat="1" x14ac:dyDescent="0.25">
      <c r="J50" s="7"/>
    </row>
    <row r="51" spans="10:10" s="6" customFormat="1" x14ac:dyDescent="0.25">
      <c r="J51" s="7"/>
    </row>
    <row r="52" spans="10:10" s="6" customFormat="1" x14ac:dyDescent="0.25">
      <c r="J52" s="7"/>
    </row>
    <row r="53" spans="10:10" s="6" customFormat="1" x14ac:dyDescent="0.25">
      <c r="J53" s="7"/>
    </row>
    <row r="54" spans="10:10" s="6" customFormat="1" x14ac:dyDescent="0.25">
      <c r="J54" s="7"/>
    </row>
    <row r="55" spans="10:10" s="6" customFormat="1" x14ac:dyDescent="0.25">
      <c r="J55" s="7"/>
    </row>
    <row r="56" spans="10:10" s="6" customFormat="1" x14ac:dyDescent="0.25">
      <c r="J56" s="7"/>
    </row>
    <row r="57" spans="10:10" s="6" customFormat="1" x14ac:dyDescent="0.25">
      <c r="J57" s="7"/>
    </row>
    <row r="58" spans="10:10" s="6" customFormat="1" x14ac:dyDescent="0.25">
      <c r="J58" s="7"/>
    </row>
    <row r="59" spans="10:10" s="6" customFormat="1" x14ac:dyDescent="0.25">
      <c r="J59" s="7"/>
    </row>
    <row r="60" spans="10:10" s="6" customFormat="1" x14ac:dyDescent="0.25">
      <c r="J60" s="7"/>
    </row>
    <row r="61" spans="10:10" s="6" customFormat="1" x14ac:dyDescent="0.25">
      <c r="J61" s="7"/>
    </row>
    <row r="62" spans="10:10" s="6" customFormat="1" x14ac:dyDescent="0.25">
      <c r="J62" s="7"/>
    </row>
    <row r="63" spans="10:10" s="6" customFormat="1" x14ac:dyDescent="0.25">
      <c r="J63" s="7"/>
    </row>
    <row r="64" spans="10:10" s="6" customFormat="1" x14ac:dyDescent="0.25">
      <c r="J64" s="7"/>
    </row>
    <row r="65" spans="10:10" s="6" customFormat="1" x14ac:dyDescent="0.25">
      <c r="J65" s="7"/>
    </row>
    <row r="66" spans="10:10" s="6" customFormat="1" x14ac:dyDescent="0.25">
      <c r="J66" s="7"/>
    </row>
    <row r="67" spans="10:10" s="6" customFormat="1" x14ac:dyDescent="0.25">
      <c r="J67" s="7"/>
    </row>
    <row r="68" spans="10:10" s="6" customFormat="1" x14ac:dyDescent="0.25">
      <c r="J68" s="7"/>
    </row>
    <row r="69" spans="10:10" s="6" customFormat="1" x14ac:dyDescent="0.25">
      <c r="J69" s="7"/>
    </row>
    <row r="70" spans="10:10" s="6" customFormat="1" x14ac:dyDescent="0.25">
      <c r="J70" s="7"/>
    </row>
    <row r="71" spans="10:10" s="6" customFormat="1" x14ac:dyDescent="0.25">
      <c r="J71" s="7"/>
    </row>
    <row r="72" spans="10:10" s="6" customFormat="1" x14ac:dyDescent="0.25">
      <c r="J72" s="7"/>
    </row>
    <row r="73" spans="10:10" s="6" customFormat="1" x14ac:dyDescent="0.25">
      <c r="J73" s="7"/>
    </row>
    <row r="74" spans="10:10" s="6" customFormat="1" x14ac:dyDescent="0.25">
      <c r="J74" s="7"/>
    </row>
    <row r="75" spans="10:10" s="6" customFormat="1" x14ac:dyDescent="0.25">
      <c r="J75" s="7"/>
    </row>
    <row r="76" spans="10:10" s="6" customFormat="1" x14ac:dyDescent="0.25">
      <c r="J76" s="7"/>
    </row>
    <row r="77" spans="10:10" s="6" customFormat="1" x14ac:dyDescent="0.25">
      <c r="J77" s="7"/>
    </row>
    <row r="78" spans="10:10" s="6" customFormat="1" x14ac:dyDescent="0.25">
      <c r="J78" s="7"/>
    </row>
    <row r="79" spans="10:10" s="6" customFormat="1" x14ac:dyDescent="0.25">
      <c r="J79" s="7"/>
    </row>
    <row r="80" spans="10:10" s="6" customFormat="1" x14ac:dyDescent="0.25">
      <c r="J80" s="7"/>
    </row>
    <row r="81" spans="10:10" s="6" customFormat="1" x14ac:dyDescent="0.25">
      <c r="J81" s="7"/>
    </row>
    <row r="82" spans="10:10" s="6" customFormat="1" x14ac:dyDescent="0.25">
      <c r="J82" s="7"/>
    </row>
    <row r="83" spans="10:10" s="6" customFormat="1" x14ac:dyDescent="0.25">
      <c r="J83" s="7"/>
    </row>
    <row r="84" spans="10:10" s="6" customFormat="1" x14ac:dyDescent="0.25">
      <c r="J84" s="7"/>
    </row>
    <row r="85" spans="10:10" s="6" customFormat="1" x14ac:dyDescent="0.25">
      <c r="J85" s="7"/>
    </row>
    <row r="86" spans="10:10" s="6" customFormat="1" x14ac:dyDescent="0.25">
      <c r="J86" s="7"/>
    </row>
    <row r="87" spans="10:10" s="6" customFormat="1" x14ac:dyDescent="0.25">
      <c r="J87" s="7"/>
    </row>
    <row r="88" spans="10:10" s="6" customFormat="1" x14ac:dyDescent="0.25">
      <c r="J88" s="7"/>
    </row>
    <row r="89" spans="10:10" s="6" customFormat="1" x14ac:dyDescent="0.25">
      <c r="J89" s="7"/>
    </row>
    <row r="90" spans="10:10" s="6" customFormat="1" x14ac:dyDescent="0.25">
      <c r="J90" s="7"/>
    </row>
    <row r="91" spans="10:10" s="6" customFormat="1" x14ac:dyDescent="0.25">
      <c r="J91" s="7"/>
    </row>
    <row r="92" spans="10:10" s="6" customFormat="1" x14ac:dyDescent="0.25">
      <c r="J92" s="7"/>
    </row>
    <row r="93" spans="10:10" s="6" customFormat="1" x14ac:dyDescent="0.25">
      <c r="J93" s="7"/>
    </row>
    <row r="94" spans="10:10" s="6" customFormat="1" x14ac:dyDescent="0.25">
      <c r="J94" s="7"/>
    </row>
    <row r="95" spans="10:10" s="6" customFormat="1" x14ac:dyDescent="0.25">
      <c r="J95" s="7"/>
    </row>
    <row r="96" spans="10:10" s="6" customFormat="1" x14ac:dyDescent="0.25">
      <c r="J96" s="7"/>
    </row>
    <row r="97" spans="10:10" s="6" customFormat="1" x14ac:dyDescent="0.25">
      <c r="J97" s="7"/>
    </row>
    <row r="98" spans="10:10" s="6" customFormat="1" x14ac:dyDescent="0.25">
      <c r="J98" s="7"/>
    </row>
    <row r="99" spans="10:10" s="6" customFormat="1" x14ac:dyDescent="0.25">
      <c r="J99" s="7"/>
    </row>
    <row r="100" spans="10:10" s="6" customFormat="1" x14ac:dyDescent="0.25">
      <c r="J100" s="7"/>
    </row>
    <row r="101" spans="10:10" s="6" customFormat="1" x14ac:dyDescent="0.25">
      <c r="J101" s="7"/>
    </row>
    <row r="102" spans="10:10" s="6" customFormat="1" x14ac:dyDescent="0.25">
      <c r="J102" s="7"/>
    </row>
    <row r="103" spans="10:10" s="6" customFormat="1" x14ac:dyDescent="0.25">
      <c r="J103" s="7"/>
    </row>
    <row r="104" spans="10:10" s="6" customFormat="1" x14ac:dyDescent="0.25">
      <c r="J104" s="7"/>
    </row>
    <row r="105" spans="10:10" s="6" customFormat="1" x14ac:dyDescent="0.25">
      <c r="J105" s="7"/>
    </row>
    <row r="106" spans="10:10" s="6" customFormat="1" x14ac:dyDescent="0.25">
      <c r="J106" s="7"/>
    </row>
    <row r="107" spans="10:10" s="6" customFormat="1" x14ac:dyDescent="0.25">
      <c r="J107" s="7"/>
    </row>
    <row r="108" spans="10:10" s="6" customFormat="1" x14ac:dyDescent="0.25">
      <c r="J108" s="7"/>
    </row>
    <row r="109" spans="10:10" s="6" customFormat="1" x14ac:dyDescent="0.25">
      <c r="J109" s="7"/>
    </row>
    <row r="110" spans="10:10" s="6" customFormat="1" x14ac:dyDescent="0.25">
      <c r="J110" s="7"/>
    </row>
    <row r="111" spans="10:10" s="6" customFormat="1" x14ac:dyDescent="0.25">
      <c r="J111" s="7"/>
    </row>
    <row r="112" spans="10:10" s="6" customFormat="1" x14ac:dyDescent="0.25">
      <c r="J112" s="7"/>
    </row>
    <row r="113" spans="10:10" s="6" customFormat="1" x14ac:dyDescent="0.25">
      <c r="J113" s="7"/>
    </row>
    <row r="114" spans="10:10" s="6" customFormat="1" x14ac:dyDescent="0.25">
      <c r="J114" s="7"/>
    </row>
    <row r="115" spans="10:10" s="6" customFormat="1" x14ac:dyDescent="0.25">
      <c r="J115" s="7"/>
    </row>
    <row r="116" spans="10:10" s="6" customFormat="1" x14ac:dyDescent="0.25">
      <c r="J116" s="7"/>
    </row>
    <row r="117" spans="10:10" s="6" customFormat="1" x14ac:dyDescent="0.25">
      <c r="J117" s="7"/>
    </row>
    <row r="118" spans="10:10" s="6" customFormat="1" x14ac:dyDescent="0.25">
      <c r="J118" s="7"/>
    </row>
    <row r="119" spans="10:10" s="6" customFormat="1" x14ac:dyDescent="0.25">
      <c r="J119" s="7"/>
    </row>
    <row r="120" spans="10:10" s="6" customFormat="1" x14ac:dyDescent="0.25">
      <c r="J120" s="7"/>
    </row>
    <row r="121" spans="10:10" s="6" customFormat="1" x14ac:dyDescent="0.25">
      <c r="J121" s="7"/>
    </row>
    <row r="122" spans="10:10" s="6" customFormat="1" x14ac:dyDescent="0.25">
      <c r="J122" s="7"/>
    </row>
    <row r="123" spans="10:10" s="6" customFormat="1" x14ac:dyDescent="0.25">
      <c r="J123" s="7"/>
    </row>
    <row r="124" spans="10:10" s="6" customFormat="1" x14ac:dyDescent="0.25">
      <c r="J124" s="7"/>
    </row>
    <row r="125" spans="10:10" s="6" customFormat="1" x14ac:dyDescent="0.25">
      <c r="J125" s="7"/>
    </row>
    <row r="126" spans="10:10" s="6" customFormat="1" x14ac:dyDescent="0.25">
      <c r="J126" s="7"/>
    </row>
    <row r="127" spans="10:10" s="6" customFormat="1" x14ac:dyDescent="0.25">
      <c r="J127" s="7"/>
    </row>
    <row r="128" spans="10:10" s="6" customFormat="1" x14ac:dyDescent="0.25">
      <c r="J128" s="7"/>
    </row>
    <row r="129" spans="10:10" s="6" customFormat="1" x14ac:dyDescent="0.25">
      <c r="J129" s="7"/>
    </row>
    <row r="130" spans="10:10" s="6" customFormat="1" x14ac:dyDescent="0.25">
      <c r="J130" s="7"/>
    </row>
    <row r="131" spans="10:10" s="6" customFormat="1" x14ac:dyDescent="0.25">
      <c r="J131" s="7"/>
    </row>
    <row r="132" spans="10:10" s="6" customFormat="1" x14ac:dyDescent="0.25">
      <c r="J132" s="7"/>
    </row>
    <row r="133" spans="10:10" s="6" customFormat="1" x14ac:dyDescent="0.25">
      <c r="J133" s="7"/>
    </row>
    <row r="134" spans="10:10" s="6" customFormat="1" x14ac:dyDescent="0.25">
      <c r="J134" s="7"/>
    </row>
    <row r="135" spans="10:10" s="6" customFormat="1" x14ac:dyDescent="0.25">
      <c r="J135" s="7"/>
    </row>
    <row r="136" spans="10:10" s="6" customFormat="1" x14ac:dyDescent="0.25">
      <c r="J136" s="7"/>
    </row>
    <row r="137" spans="10:10" s="6" customFormat="1" x14ac:dyDescent="0.25">
      <c r="J137" s="7"/>
    </row>
    <row r="138" spans="10:10" s="6" customFormat="1" x14ac:dyDescent="0.25">
      <c r="J138" s="7"/>
    </row>
    <row r="139" spans="10:10" s="6" customFormat="1" x14ac:dyDescent="0.25">
      <c r="J139" s="7"/>
    </row>
    <row r="140" spans="10:10" s="6" customFormat="1" x14ac:dyDescent="0.25">
      <c r="J140" s="7"/>
    </row>
    <row r="141" spans="10:10" s="6" customFormat="1" x14ac:dyDescent="0.25">
      <c r="J141" s="7"/>
    </row>
    <row r="142" spans="10:10" s="6" customFormat="1" x14ac:dyDescent="0.25">
      <c r="J142" s="7"/>
    </row>
    <row r="143" spans="10:10" s="6" customFormat="1" x14ac:dyDescent="0.25">
      <c r="J143" s="7"/>
    </row>
    <row r="144" spans="10:10" s="6" customFormat="1" x14ac:dyDescent="0.25">
      <c r="J144" s="7"/>
    </row>
    <row r="145" spans="10:10" s="6" customFormat="1" x14ac:dyDescent="0.25">
      <c r="J145" s="7"/>
    </row>
    <row r="146" spans="10:10" s="6" customFormat="1" x14ac:dyDescent="0.25">
      <c r="J146" s="7"/>
    </row>
    <row r="147" spans="10:10" s="6" customFormat="1" x14ac:dyDescent="0.25">
      <c r="J147" s="7"/>
    </row>
    <row r="148" spans="10:10" s="6" customFormat="1" x14ac:dyDescent="0.25">
      <c r="J148" s="7"/>
    </row>
    <row r="149" spans="10:10" s="6" customFormat="1" x14ac:dyDescent="0.25">
      <c r="J149" s="7"/>
    </row>
    <row r="150" spans="10:10" s="6" customFormat="1" x14ac:dyDescent="0.25">
      <c r="J150" s="7"/>
    </row>
    <row r="151" spans="10:10" s="6" customFormat="1" x14ac:dyDescent="0.25">
      <c r="J151" s="7"/>
    </row>
    <row r="152" spans="10:10" s="6" customFormat="1" x14ac:dyDescent="0.25">
      <c r="J152" s="7"/>
    </row>
    <row r="153" spans="10:10" s="6" customFormat="1" x14ac:dyDescent="0.25">
      <c r="J153" s="7"/>
    </row>
    <row r="154" spans="10:10" s="6" customFormat="1" x14ac:dyDescent="0.25">
      <c r="J154" s="7"/>
    </row>
    <row r="155" spans="10:10" s="6" customFormat="1" x14ac:dyDescent="0.25">
      <c r="J155" s="7"/>
    </row>
    <row r="156" spans="10:10" s="6" customFormat="1" x14ac:dyDescent="0.25">
      <c r="J156" s="7"/>
    </row>
    <row r="157" spans="10:10" s="6" customFormat="1" x14ac:dyDescent="0.25">
      <c r="J157" s="7"/>
    </row>
    <row r="158" spans="10:10" s="6" customFormat="1" x14ac:dyDescent="0.25">
      <c r="J158" s="7"/>
    </row>
    <row r="159" spans="10:10" s="6" customFormat="1" x14ac:dyDescent="0.25">
      <c r="J159" s="7"/>
    </row>
    <row r="160" spans="10:10" s="6" customFormat="1" x14ac:dyDescent="0.25">
      <c r="J160" s="7"/>
    </row>
    <row r="161" spans="10:10" s="6" customFormat="1" x14ac:dyDescent="0.25">
      <c r="J161" s="7"/>
    </row>
    <row r="162" spans="10:10" s="6" customFormat="1" x14ac:dyDescent="0.25">
      <c r="J162" s="7"/>
    </row>
    <row r="163" spans="10:10" s="6" customFormat="1" x14ac:dyDescent="0.25">
      <c r="J163" s="7"/>
    </row>
    <row r="164" spans="10:10" s="6" customFormat="1" x14ac:dyDescent="0.25">
      <c r="J164" s="7"/>
    </row>
    <row r="165" spans="10:10" s="6" customFormat="1" x14ac:dyDescent="0.25">
      <c r="J165" s="7"/>
    </row>
    <row r="166" spans="10:10" s="6" customFormat="1" x14ac:dyDescent="0.25">
      <c r="J166" s="7"/>
    </row>
    <row r="167" spans="10:10" s="6" customFormat="1" x14ac:dyDescent="0.25">
      <c r="J167" s="7"/>
    </row>
    <row r="168" spans="10:10" s="6" customFormat="1" x14ac:dyDescent="0.25">
      <c r="J168" s="7"/>
    </row>
    <row r="169" spans="10:10" s="6" customFormat="1" x14ac:dyDescent="0.25">
      <c r="J169" s="7"/>
    </row>
    <row r="170" spans="10:10" s="6" customFormat="1" x14ac:dyDescent="0.25">
      <c r="J170" s="7"/>
    </row>
    <row r="171" spans="10:10" s="6" customFormat="1" x14ac:dyDescent="0.25">
      <c r="J171" s="7"/>
    </row>
    <row r="172" spans="10:10" s="6" customFormat="1" x14ac:dyDescent="0.25">
      <c r="J172" s="7"/>
    </row>
    <row r="173" spans="10:10" s="6" customFormat="1" x14ac:dyDescent="0.25">
      <c r="J173" s="7"/>
    </row>
    <row r="174" spans="10:10" s="6" customFormat="1" x14ac:dyDescent="0.25">
      <c r="J174" s="7"/>
    </row>
    <row r="175" spans="10:10" s="6" customFormat="1" x14ac:dyDescent="0.25">
      <c r="J175" s="7"/>
    </row>
    <row r="176" spans="10:10" s="6" customFormat="1" x14ac:dyDescent="0.25">
      <c r="J176" s="7"/>
    </row>
    <row r="177" spans="10:10" s="6" customFormat="1" x14ac:dyDescent="0.25">
      <c r="J177" s="7"/>
    </row>
    <row r="178" spans="10:10" s="6" customFormat="1" x14ac:dyDescent="0.25">
      <c r="J178" s="7"/>
    </row>
    <row r="179" spans="10:10" s="6" customFormat="1" x14ac:dyDescent="0.25">
      <c r="J179" s="7"/>
    </row>
    <row r="180" spans="10:10" s="6" customFormat="1" x14ac:dyDescent="0.25">
      <c r="J180" s="7"/>
    </row>
    <row r="181" spans="10:10" s="6" customFormat="1" x14ac:dyDescent="0.25">
      <c r="J181" s="7"/>
    </row>
    <row r="182" spans="10:10" s="6" customFormat="1" x14ac:dyDescent="0.25">
      <c r="J182" s="7"/>
    </row>
    <row r="183" spans="10:10" s="6" customFormat="1" x14ac:dyDescent="0.25">
      <c r="J183" s="7"/>
    </row>
    <row r="184" spans="10:10" s="6" customFormat="1" x14ac:dyDescent="0.25">
      <c r="J184" s="7"/>
    </row>
    <row r="185" spans="10:10" s="6" customFormat="1" x14ac:dyDescent="0.25">
      <c r="J185" s="7"/>
    </row>
    <row r="186" spans="10:10" s="6" customFormat="1" x14ac:dyDescent="0.25">
      <c r="J186" s="7"/>
    </row>
    <row r="187" spans="10:10" s="6" customFormat="1" x14ac:dyDescent="0.25">
      <c r="J187" s="7"/>
    </row>
    <row r="188" spans="10:10" s="6" customFormat="1" x14ac:dyDescent="0.25">
      <c r="J188" s="7"/>
    </row>
    <row r="189" spans="10:10" s="6" customFormat="1" x14ac:dyDescent="0.25">
      <c r="J189" s="7"/>
    </row>
    <row r="190" spans="10:10" s="6" customFormat="1" x14ac:dyDescent="0.25">
      <c r="J190" s="7"/>
    </row>
    <row r="191" spans="10:10" s="6" customFormat="1" x14ac:dyDescent="0.25">
      <c r="J191" s="7"/>
    </row>
    <row r="192" spans="10:10" s="6" customFormat="1" x14ac:dyDescent="0.25">
      <c r="J192" s="7"/>
    </row>
    <row r="193" spans="10:10" s="6" customFormat="1" x14ac:dyDescent="0.25">
      <c r="J193" s="7"/>
    </row>
    <row r="194" spans="10:10" s="6" customFormat="1" x14ac:dyDescent="0.25">
      <c r="J194" s="7"/>
    </row>
    <row r="195" spans="10:10" s="6" customFormat="1" x14ac:dyDescent="0.25">
      <c r="J195" s="7"/>
    </row>
    <row r="196" spans="10:10" s="6" customFormat="1" x14ac:dyDescent="0.25">
      <c r="J196" s="7"/>
    </row>
    <row r="197" spans="10:10" s="6" customFormat="1" x14ac:dyDescent="0.25">
      <c r="J197" s="7"/>
    </row>
    <row r="198" spans="10:10" s="6" customFormat="1" x14ac:dyDescent="0.25">
      <c r="J198" s="7"/>
    </row>
    <row r="199" spans="10:10" s="6" customFormat="1" x14ac:dyDescent="0.25">
      <c r="J199" s="7"/>
    </row>
    <row r="200" spans="10:10" s="6" customFormat="1" x14ac:dyDescent="0.25">
      <c r="J200" s="7"/>
    </row>
    <row r="201" spans="10:10" s="6" customFormat="1" x14ac:dyDescent="0.25">
      <c r="J201" s="7"/>
    </row>
    <row r="202" spans="10:10" s="6" customFormat="1" x14ac:dyDescent="0.25">
      <c r="J202" s="7"/>
    </row>
    <row r="203" spans="10:10" s="6" customFormat="1" x14ac:dyDescent="0.25">
      <c r="J203" s="7"/>
    </row>
    <row r="204" spans="10:10" s="6" customFormat="1" x14ac:dyDescent="0.25">
      <c r="J204" s="7"/>
    </row>
    <row r="205" spans="10:10" s="6" customFormat="1" x14ac:dyDescent="0.25">
      <c r="J205" s="7"/>
    </row>
    <row r="206" spans="10:10" s="6" customFormat="1" x14ac:dyDescent="0.25">
      <c r="J206" s="7"/>
    </row>
    <row r="207" spans="10:10" s="6" customFormat="1" x14ac:dyDescent="0.25">
      <c r="J207" s="7"/>
    </row>
    <row r="208" spans="10:10" s="6" customFormat="1" x14ac:dyDescent="0.25">
      <c r="J208" s="7"/>
    </row>
    <row r="209" spans="10:10" s="6" customFormat="1" x14ac:dyDescent="0.25">
      <c r="J209" s="7"/>
    </row>
    <row r="210" spans="10:10" s="6" customFormat="1" x14ac:dyDescent="0.25">
      <c r="J210" s="7"/>
    </row>
    <row r="211" spans="10:10" s="6" customFormat="1" x14ac:dyDescent="0.25">
      <c r="J211" s="7"/>
    </row>
    <row r="212" spans="10:10" s="6" customFormat="1" x14ac:dyDescent="0.25">
      <c r="J212" s="7"/>
    </row>
    <row r="213" spans="10:10" s="6" customFormat="1" x14ac:dyDescent="0.25">
      <c r="J213" s="7"/>
    </row>
  </sheetData>
  <sheetProtection algorithmName="SHA-512" hashValue="DsFRr7O7q/hT3rCSVBHY3eBselEF6ak7LAAEhqUWT66FJSViZXEZT7l0bUeUBUgqmU4x/bYXp2SNNofydyTPUQ==" saltValue="bTPVJ7qkvis/5s9WiW9eQA==" spinCount="100000" sheet="1" selectLockedCells="1"/>
  <mergeCells count="22">
    <mergeCell ref="B11:C11"/>
    <mergeCell ref="B19:C19"/>
    <mergeCell ref="B22:C26"/>
    <mergeCell ref="D22:H22"/>
    <mergeCell ref="D23:H23"/>
    <mergeCell ref="D24:H24"/>
    <mergeCell ref="D25:H25"/>
    <mergeCell ref="D26:H26"/>
    <mergeCell ref="B21:C21"/>
    <mergeCell ref="J9:J10"/>
    <mergeCell ref="K9:K10"/>
    <mergeCell ref="D3:H3"/>
    <mergeCell ref="B4:C8"/>
    <mergeCell ref="D4:D5"/>
    <mergeCell ref="E4:E5"/>
    <mergeCell ref="G4:G5"/>
    <mergeCell ref="H4:H5"/>
    <mergeCell ref="I4:I5"/>
    <mergeCell ref="G8:H8"/>
    <mergeCell ref="B9:C10"/>
    <mergeCell ref="D9:H9"/>
    <mergeCell ref="I9:I10"/>
  </mergeCells>
  <dataValidations count="2">
    <dataValidation type="whole" allowBlank="1" showInputMessage="1" showErrorMessage="1" errorTitle="zu viele Mittagessen" error="Es können max. 4 Mittagessen eingetragen werden." sqref="F21">
      <formula1>0</formula1>
      <formula2>4</formula2>
    </dataValidation>
    <dataValidation type="decimal" allowBlank="1" showInputMessage="1" showErrorMessage="1" errorTitle="zu viele Tage" error="Es können max. 5 Tage eingetragen werden." sqref="G11:H19 D11:E19">
      <formula1>0</formula1>
      <formula2>5</formula2>
    </dataValidation>
  </dataValidations>
  <pageMargins left="0.70866141732283472" right="0.70866141732283472" top="0.78740157480314965" bottom="0.78740157480314965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82" workbookViewId="0">
      <selection activeCell="I33" sqref="I33"/>
    </sheetView>
  </sheetViews>
  <sheetFormatPr baseColWidth="10" defaultRowHeight="13.2" x14ac:dyDescent="0.25"/>
  <cols>
    <col min="1" max="1" width="40.109375" customWidth="1"/>
    <col min="2" max="2" width="46.5546875" customWidth="1"/>
    <col min="3" max="3" width="10.44140625" customWidth="1"/>
    <col min="4" max="4" width="12.5546875" customWidth="1"/>
    <col min="5" max="5" width="22.5546875" customWidth="1"/>
    <col min="6" max="6" width="10.109375" customWidth="1"/>
    <col min="7" max="7" width="18" customWidth="1"/>
  </cols>
  <sheetData>
    <row r="1" spans="1:6" ht="27.75" customHeight="1" x14ac:dyDescent="0.3">
      <c r="A1" s="202" t="s">
        <v>109</v>
      </c>
      <c r="B1" s="202"/>
      <c r="C1" s="202"/>
      <c r="D1" s="202"/>
      <c r="E1" s="202"/>
      <c r="F1" s="98"/>
    </row>
    <row r="2" spans="1:6" ht="18" customHeight="1" x14ac:dyDescent="0.3">
      <c r="A2" s="99" t="s">
        <v>91</v>
      </c>
      <c r="B2" s="100"/>
      <c r="C2" s="100"/>
      <c r="D2" s="100"/>
      <c r="E2" s="100"/>
      <c r="F2" s="95"/>
    </row>
    <row r="3" spans="1:6" ht="12.75" customHeight="1" x14ac:dyDescent="0.25">
      <c r="A3" s="95"/>
      <c r="B3" s="101"/>
      <c r="C3" s="95"/>
      <c r="D3" s="95"/>
      <c r="E3" s="95"/>
      <c r="F3" s="95"/>
    </row>
    <row r="4" spans="1:6" ht="48" customHeight="1" x14ac:dyDescent="0.25">
      <c r="A4" s="96" t="s">
        <v>74</v>
      </c>
      <c r="B4" s="102" t="s">
        <v>11</v>
      </c>
      <c r="C4" s="96" t="s">
        <v>12</v>
      </c>
      <c r="D4" s="27" t="s">
        <v>13</v>
      </c>
      <c r="E4" s="27" t="s">
        <v>14</v>
      </c>
      <c r="F4" s="27" t="s">
        <v>15</v>
      </c>
    </row>
    <row r="5" spans="1:6" x14ac:dyDescent="0.25">
      <c r="A5" s="95"/>
      <c r="B5" s="101"/>
      <c r="C5" s="95"/>
      <c r="D5" s="95"/>
      <c r="E5" s="95"/>
      <c r="F5" s="95"/>
    </row>
    <row r="6" spans="1:6" ht="12.75" customHeight="1" x14ac:dyDescent="0.25">
      <c r="A6" s="204" t="s">
        <v>10</v>
      </c>
      <c r="B6" s="103" t="s">
        <v>16</v>
      </c>
      <c r="C6" s="104" t="s">
        <v>17</v>
      </c>
      <c r="D6" s="105">
        <v>1.25</v>
      </c>
      <c r="E6" s="105">
        <v>2.1</v>
      </c>
      <c r="F6" s="105">
        <f>SUM(D6:E6)</f>
        <v>3.35</v>
      </c>
    </row>
    <row r="7" spans="1:6" ht="12.75" customHeight="1" x14ac:dyDescent="0.25">
      <c r="A7" s="204"/>
      <c r="B7" s="103" t="s">
        <v>18</v>
      </c>
      <c r="C7" s="104" t="s">
        <v>19</v>
      </c>
      <c r="D7" s="106">
        <v>2.25</v>
      </c>
      <c r="E7" s="105">
        <v>8.3000000000000007</v>
      </c>
      <c r="F7" s="105">
        <f>SUM(D7:E7)</f>
        <v>10.55</v>
      </c>
    </row>
    <row r="8" spans="1:6" ht="12.75" customHeight="1" x14ac:dyDescent="0.25">
      <c r="A8" s="204"/>
      <c r="B8" s="103" t="s">
        <v>75</v>
      </c>
      <c r="C8" s="104" t="s">
        <v>20</v>
      </c>
      <c r="D8" s="105">
        <v>1.75</v>
      </c>
      <c r="E8" s="105">
        <v>0</v>
      </c>
      <c r="F8" s="105">
        <f>SUM(D8:E8)</f>
        <v>1.75</v>
      </c>
    </row>
    <row r="9" spans="1:6" ht="12.75" customHeight="1" x14ac:dyDescent="0.25">
      <c r="A9" s="204"/>
      <c r="B9" s="103" t="s">
        <v>76</v>
      </c>
      <c r="C9" s="104" t="s">
        <v>21</v>
      </c>
      <c r="D9" s="105">
        <v>3.5</v>
      </c>
      <c r="E9" s="105">
        <v>2.1</v>
      </c>
      <c r="F9" s="105">
        <f>SUM(D9:E9)</f>
        <v>5.6</v>
      </c>
    </row>
    <row r="10" spans="1:6" ht="13.8" x14ac:dyDescent="0.25">
      <c r="A10" s="10"/>
      <c r="B10" s="107"/>
      <c r="C10" s="95"/>
      <c r="D10" s="95"/>
      <c r="E10" s="95"/>
      <c r="F10" s="11"/>
    </row>
    <row r="11" spans="1:6" ht="12.75" customHeight="1" x14ac:dyDescent="0.25">
      <c r="A11" s="203" t="s">
        <v>22</v>
      </c>
      <c r="B11" s="108" t="s">
        <v>16</v>
      </c>
      <c r="C11" s="12" t="s">
        <v>17</v>
      </c>
      <c r="D11" s="13">
        <v>1.75</v>
      </c>
      <c r="E11" s="13">
        <v>2.1</v>
      </c>
      <c r="F11" s="13">
        <f>SUM(D11:E11)</f>
        <v>3.85</v>
      </c>
    </row>
    <row r="12" spans="1:6" ht="12.75" customHeight="1" x14ac:dyDescent="0.25">
      <c r="A12" s="203"/>
      <c r="B12" s="108" t="s">
        <v>18</v>
      </c>
      <c r="C12" s="12" t="s">
        <v>19</v>
      </c>
      <c r="D12" s="13">
        <v>2.75</v>
      </c>
      <c r="E12" s="13">
        <v>8.3000000000000007</v>
      </c>
      <c r="F12" s="13">
        <f>SUM(D12:E12)</f>
        <v>11.05</v>
      </c>
    </row>
    <row r="13" spans="1:6" ht="12.75" customHeight="1" x14ac:dyDescent="0.25">
      <c r="A13" s="203"/>
      <c r="B13" s="108" t="s">
        <v>75</v>
      </c>
      <c r="C13" s="12" t="s">
        <v>20</v>
      </c>
      <c r="D13" s="13">
        <v>2.25</v>
      </c>
      <c r="E13" s="13">
        <v>0</v>
      </c>
      <c r="F13" s="13">
        <f>SUM(D13:E13)</f>
        <v>2.25</v>
      </c>
    </row>
    <row r="14" spans="1:6" ht="12.75" customHeight="1" x14ac:dyDescent="0.25">
      <c r="A14" s="203"/>
      <c r="B14" s="108" t="s">
        <v>76</v>
      </c>
      <c r="C14" s="12" t="s">
        <v>21</v>
      </c>
      <c r="D14" s="13">
        <v>4</v>
      </c>
      <c r="E14" s="13">
        <v>2.1</v>
      </c>
      <c r="F14" s="13">
        <f>SUM(D14:E14)</f>
        <v>6.1</v>
      </c>
    </row>
    <row r="15" spans="1:6" ht="13.8" x14ac:dyDescent="0.25">
      <c r="A15" s="10"/>
      <c r="B15" s="107"/>
      <c r="C15" s="95"/>
      <c r="D15" s="95"/>
      <c r="E15" s="95"/>
      <c r="F15" s="11"/>
    </row>
    <row r="16" spans="1:6" ht="12.75" customHeight="1" x14ac:dyDescent="0.25">
      <c r="A16" s="204" t="s">
        <v>23</v>
      </c>
      <c r="B16" s="103" t="s">
        <v>16</v>
      </c>
      <c r="C16" s="104" t="s">
        <v>17</v>
      </c>
      <c r="D16" s="105">
        <v>2.25</v>
      </c>
      <c r="E16" s="105">
        <v>2.1</v>
      </c>
      <c r="F16" s="105">
        <f>SUM(D16:E16)</f>
        <v>4.3499999999999996</v>
      </c>
    </row>
    <row r="17" spans="1:6" ht="12.75" customHeight="1" x14ac:dyDescent="0.25">
      <c r="A17" s="204"/>
      <c r="B17" s="103" t="s">
        <v>18</v>
      </c>
      <c r="C17" s="104" t="s">
        <v>19</v>
      </c>
      <c r="D17" s="105">
        <v>3.5</v>
      </c>
      <c r="E17" s="105">
        <v>8.3000000000000007</v>
      </c>
      <c r="F17" s="105">
        <f>SUM(D17:E17)</f>
        <v>11.8</v>
      </c>
    </row>
    <row r="18" spans="1:6" ht="12.75" customHeight="1" x14ac:dyDescent="0.25">
      <c r="A18" s="204"/>
      <c r="B18" s="103" t="s">
        <v>75</v>
      </c>
      <c r="C18" s="104" t="s">
        <v>20</v>
      </c>
      <c r="D18" s="105">
        <v>2.75</v>
      </c>
      <c r="E18" s="105">
        <v>0</v>
      </c>
      <c r="F18" s="105">
        <f>SUM(D18:E18)</f>
        <v>2.75</v>
      </c>
    </row>
    <row r="19" spans="1:6" ht="12.75" customHeight="1" x14ac:dyDescent="0.25">
      <c r="A19" s="204"/>
      <c r="B19" s="103" t="s">
        <v>76</v>
      </c>
      <c r="C19" s="104" t="s">
        <v>21</v>
      </c>
      <c r="D19" s="105">
        <v>5</v>
      </c>
      <c r="E19" s="105">
        <v>2.1</v>
      </c>
      <c r="F19" s="105">
        <f>SUM(D19:E19)</f>
        <v>7.1</v>
      </c>
    </row>
    <row r="20" spans="1:6" ht="13.8" x14ac:dyDescent="0.25">
      <c r="A20" s="10"/>
      <c r="B20" s="107"/>
      <c r="C20" s="95"/>
      <c r="D20" s="95"/>
      <c r="E20" s="95"/>
      <c r="F20" s="11"/>
    </row>
    <row r="21" spans="1:6" ht="12.75" customHeight="1" x14ac:dyDescent="0.25">
      <c r="A21" s="203" t="s">
        <v>24</v>
      </c>
      <c r="B21" s="108" t="s">
        <v>16</v>
      </c>
      <c r="C21" s="12" t="s">
        <v>17</v>
      </c>
      <c r="D21" s="13">
        <v>2.75</v>
      </c>
      <c r="E21" s="13">
        <v>2.1</v>
      </c>
      <c r="F21" s="13">
        <f>SUM(D21:E21)</f>
        <v>4.8499999999999996</v>
      </c>
    </row>
    <row r="22" spans="1:6" ht="12.75" customHeight="1" x14ac:dyDescent="0.25">
      <c r="A22" s="203"/>
      <c r="B22" s="108" t="s">
        <v>18</v>
      </c>
      <c r="C22" s="12" t="s">
        <v>19</v>
      </c>
      <c r="D22" s="13">
        <v>4.5</v>
      </c>
      <c r="E22" s="13">
        <v>8.3000000000000007</v>
      </c>
      <c r="F22" s="13">
        <f>SUM(D22:E22)</f>
        <v>12.8</v>
      </c>
    </row>
    <row r="23" spans="1:6" ht="12.75" customHeight="1" x14ac:dyDescent="0.25">
      <c r="A23" s="203"/>
      <c r="B23" s="108" t="s">
        <v>75</v>
      </c>
      <c r="C23" s="12" t="s">
        <v>20</v>
      </c>
      <c r="D23" s="13">
        <v>3.5</v>
      </c>
      <c r="E23" s="13">
        <v>0</v>
      </c>
      <c r="F23" s="13">
        <f>SUM(D23:E23)</f>
        <v>3.5</v>
      </c>
    </row>
    <row r="24" spans="1:6" ht="12.75" customHeight="1" x14ac:dyDescent="0.25">
      <c r="A24" s="203"/>
      <c r="B24" s="108" t="s">
        <v>76</v>
      </c>
      <c r="C24" s="12" t="s">
        <v>21</v>
      </c>
      <c r="D24" s="13">
        <v>6.75</v>
      </c>
      <c r="E24" s="13">
        <v>2.1</v>
      </c>
      <c r="F24" s="13">
        <f>SUM(D24:E24)</f>
        <v>8.85</v>
      </c>
    </row>
    <row r="25" spans="1:6" x14ac:dyDescent="0.25">
      <c r="A25" s="95"/>
      <c r="B25" s="101"/>
      <c r="C25" s="95"/>
      <c r="D25" s="95"/>
      <c r="E25" s="95"/>
      <c r="F25" s="95"/>
    </row>
    <row r="26" spans="1:6" ht="12.75" customHeight="1" x14ac:dyDescent="0.25">
      <c r="A26" s="204" t="s">
        <v>25</v>
      </c>
      <c r="B26" s="103" t="s">
        <v>16</v>
      </c>
      <c r="C26" s="104" t="s">
        <v>17</v>
      </c>
      <c r="D26" s="105">
        <v>3.5</v>
      </c>
      <c r="E26" s="105">
        <v>2.1</v>
      </c>
      <c r="F26" s="105">
        <f>SUM(D26:E26)</f>
        <v>5.6</v>
      </c>
    </row>
    <row r="27" spans="1:6" ht="12.75" customHeight="1" x14ac:dyDescent="0.25">
      <c r="A27" s="204"/>
      <c r="B27" s="103" t="s">
        <v>18</v>
      </c>
      <c r="C27" s="104" t="s">
        <v>19</v>
      </c>
      <c r="D27" s="105">
        <v>6.25</v>
      </c>
      <c r="E27" s="105">
        <v>8.3000000000000007</v>
      </c>
      <c r="F27" s="105">
        <f>SUM(D27:E27)</f>
        <v>14.55</v>
      </c>
    </row>
    <row r="28" spans="1:6" ht="12.75" customHeight="1" x14ac:dyDescent="0.25">
      <c r="A28" s="204"/>
      <c r="B28" s="103" t="s">
        <v>75</v>
      </c>
      <c r="C28" s="104" t="s">
        <v>20</v>
      </c>
      <c r="D28" s="105">
        <v>4.5</v>
      </c>
      <c r="E28" s="105">
        <v>0</v>
      </c>
      <c r="F28" s="105">
        <f>SUM(D28:E28)</f>
        <v>4.5</v>
      </c>
    </row>
    <row r="29" spans="1:6" ht="12.75" customHeight="1" x14ac:dyDescent="0.25">
      <c r="A29" s="204"/>
      <c r="B29" s="103" t="s">
        <v>76</v>
      </c>
      <c r="C29" s="104" t="s">
        <v>21</v>
      </c>
      <c r="D29" s="105">
        <v>9</v>
      </c>
      <c r="E29" s="105">
        <v>2.1</v>
      </c>
      <c r="F29" s="105">
        <f>SUM(D29:E29)</f>
        <v>11.1</v>
      </c>
    </row>
    <row r="30" spans="1:6" ht="13.8" x14ac:dyDescent="0.25">
      <c r="A30" s="10"/>
      <c r="B30" s="107"/>
      <c r="C30" s="95"/>
      <c r="D30" s="95"/>
      <c r="E30" s="95"/>
      <c r="F30" s="95"/>
    </row>
    <row r="31" spans="1:6" ht="12.75" customHeight="1" x14ac:dyDescent="0.25">
      <c r="A31" s="203" t="s">
        <v>26</v>
      </c>
      <c r="B31" s="108" t="s">
        <v>16</v>
      </c>
      <c r="C31" s="12" t="s">
        <v>17</v>
      </c>
      <c r="D31" s="13">
        <v>4.5</v>
      </c>
      <c r="E31" s="13">
        <v>2.1</v>
      </c>
      <c r="F31" s="13">
        <f>SUM(D31:E31)</f>
        <v>6.6</v>
      </c>
    </row>
    <row r="32" spans="1:6" ht="12.75" customHeight="1" x14ac:dyDescent="0.25">
      <c r="A32" s="203"/>
      <c r="B32" s="108" t="s">
        <v>18</v>
      </c>
      <c r="C32" s="12" t="s">
        <v>19</v>
      </c>
      <c r="D32" s="13">
        <v>7.75</v>
      </c>
      <c r="E32" s="13">
        <v>8.3000000000000007</v>
      </c>
      <c r="F32" s="13">
        <f>SUM(D32:E32)</f>
        <v>16.05</v>
      </c>
    </row>
    <row r="33" spans="1:6" ht="12.75" customHeight="1" x14ac:dyDescent="0.25">
      <c r="A33" s="203"/>
      <c r="B33" s="108" t="s">
        <v>75</v>
      </c>
      <c r="C33" s="12" t="s">
        <v>20</v>
      </c>
      <c r="D33" s="13">
        <v>5.5</v>
      </c>
      <c r="E33" s="13">
        <v>0</v>
      </c>
      <c r="F33" s="13">
        <f>SUM(D33:E33)</f>
        <v>5.5</v>
      </c>
    </row>
    <row r="34" spans="1:6" ht="12.75" customHeight="1" x14ac:dyDescent="0.25">
      <c r="A34" s="203"/>
      <c r="B34" s="108" t="s">
        <v>76</v>
      </c>
      <c r="C34" s="12" t="s">
        <v>21</v>
      </c>
      <c r="D34" s="13">
        <v>11</v>
      </c>
      <c r="E34" s="13">
        <v>2.1</v>
      </c>
      <c r="F34" s="13">
        <f>SUM(D34:E34)</f>
        <v>13.1</v>
      </c>
    </row>
    <row r="35" spans="1:6" ht="13.8" x14ac:dyDescent="0.25">
      <c r="A35" s="10"/>
      <c r="B35" s="107"/>
      <c r="C35" s="95"/>
      <c r="D35" s="95"/>
      <c r="E35" s="95"/>
      <c r="F35" s="95"/>
    </row>
    <row r="36" spans="1:6" ht="12.75" customHeight="1" x14ac:dyDescent="0.25">
      <c r="A36" s="204" t="s">
        <v>27</v>
      </c>
      <c r="B36" s="103" t="s">
        <v>16</v>
      </c>
      <c r="C36" s="104" t="s">
        <v>17</v>
      </c>
      <c r="D36" s="105">
        <v>5.25</v>
      </c>
      <c r="E36" s="105">
        <v>2.1</v>
      </c>
      <c r="F36" s="105">
        <f>SUM(D36:E36)</f>
        <v>7.35</v>
      </c>
    </row>
    <row r="37" spans="1:6" ht="12.75" customHeight="1" x14ac:dyDescent="0.25">
      <c r="A37" s="204"/>
      <c r="B37" s="103" t="s">
        <v>18</v>
      </c>
      <c r="C37" s="104" t="s">
        <v>19</v>
      </c>
      <c r="D37" s="105">
        <v>9.5</v>
      </c>
      <c r="E37" s="105">
        <v>8.3000000000000007</v>
      </c>
      <c r="F37" s="105">
        <f>SUM(D37:E37)</f>
        <v>17.8</v>
      </c>
    </row>
    <row r="38" spans="1:6" ht="12.75" customHeight="1" x14ac:dyDescent="0.25">
      <c r="A38" s="204"/>
      <c r="B38" s="103" t="s">
        <v>75</v>
      </c>
      <c r="C38" s="104" t="s">
        <v>20</v>
      </c>
      <c r="D38" s="105">
        <v>7</v>
      </c>
      <c r="E38" s="105">
        <v>0</v>
      </c>
      <c r="F38" s="105">
        <f>SUM(D38:E38)</f>
        <v>7</v>
      </c>
    </row>
    <row r="39" spans="1:6" ht="12.75" customHeight="1" x14ac:dyDescent="0.25">
      <c r="A39" s="204"/>
      <c r="B39" s="103" t="s">
        <v>76</v>
      </c>
      <c r="C39" s="104" t="s">
        <v>21</v>
      </c>
      <c r="D39" s="105">
        <v>13.75</v>
      </c>
      <c r="E39" s="105">
        <v>2.1</v>
      </c>
      <c r="F39" s="105">
        <f>SUM(D39:E39)</f>
        <v>15.85</v>
      </c>
    </row>
    <row r="40" spans="1:6" ht="13.8" x14ac:dyDescent="0.25">
      <c r="A40" s="10"/>
      <c r="B40" s="107"/>
      <c r="C40" s="95"/>
      <c r="D40" s="95"/>
      <c r="E40" s="95"/>
      <c r="F40" s="95"/>
    </row>
    <row r="41" spans="1:6" ht="12.75" customHeight="1" x14ac:dyDescent="0.25">
      <c r="A41" s="203" t="s">
        <v>28</v>
      </c>
      <c r="B41" s="108" t="s">
        <v>16</v>
      </c>
      <c r="C41" s="12" t="s">
        <v>17</v>
      </c>
      <c r="D41" s="13">
        <v>7</v>
      </c>
      <c r="E41" s="13">
        <v>2.1</v>
      </c>
      <c r="F41" s="13">
        <f>SUM(D41:E41)</f>
        <v>9.1</v>
      </c>
    </row>
    <row r="42" spans="1:6" ht="12.75" customHeight="1" x14ac:dyDescent="0.25">
      <c r="A42" s="203"/>
      <c r="B42" s="108" t="s">
        <v>18</v>
      </c>
      <c r="C42" s="12" t="s">
        <v>19</v>
      </c>
      <c r="D42" s="13">
        <v>12.25</v>
      </c>
      <c r="E42" s="13">
        <v>8.3000000000000007</v>
      </c>
      <c r="F42" s="13">
        <f>SUM(D42:E42)</f>
        <v>20.55</v>
      </c>
    </row>
    <row r="43" spans="1:6" ht="12.75" customHeight="1" x14ac:dyDescent="0.25">
      <c r="A43" s="203"/>
      <c r="B43" s="108" t="s">
        <v>75</v>
      </c>
      <c r="C43" s="12" t="s">
        <v>20</v>
      </c>
      <c r="D43" s="13">
        <v>8.5</v>
      </c>
      <c r="E43" s="13">
        <v>0</v>
      </c>
      <c r="F43" s="13">
        <f>SUM(D43:E43)</f>
        <v>8.5</v>
      </c>
    </row>
    <row r="44" spans="1:6" ht="12.75" customHeight="1" x14ac:dyDescent="0.25">
      <c r="A44" s="203"/>
      <c r="B44" s="108" t="s">
        <v>76</v>
      </c>
      <c r="C44" s="12" t="s">
        <v>21</v>
      </c>
      <c r="D44" s="13">
        <v>17.5</v>
      </c>
      <c r="E44" s="13">
        <v>2.1</v>
      </c>
      <c r="F44" s="13">
        <f>SUM(D44:E44)</f>
        <v>19.600000000000001</v>
      </c>
    </row>
    <row r="45" spans="1:6" ht="13.8" x14ac:dyDescent="0.25">
      <c r="A45" s="10"/>
      <c r="B45" s="107"/>
      <c r="C45" s="95"/>
      <c r="D45" s="95"/>
      <c r="E45" s="95"/>
      <c r="F45" s="95"/>
    </row>
    <row r="46" spans="1:6" x14ac:dyDescent="0.25">
      <c r="A46" s="204" t="s">
        <v>29</v>
      </c>
      <c r="B46" s="103" t="s">
        <v>16</v>
      </c>
      <c r="C46" s="104" t="s">
        <v>17</v>
      </c>
      <c r="D46" s="105">
        <v>9</v>
      </c>
      <c r="E46" s="105">
        <v>2.1</v>
      </c>
      <c r="F46" s="105">
        <f>SUM(D46:E46)</f>
        <v>11.1</v>
      </c>
    </row>
    <row r="47" spans="1:6" ht="12.75" customHeight="1" x14ac:dyDescent="0.25">
      <c r="A47" s="204"/>
      <c r="B47" s="103" t="s">
        <v>18</v>
      </c>
      <c r="C47" s="104" t="s">
        <v>19</v>
      </c>
      <c r="D47" s="105">
        <v>15.75</v>
      </c>
      <c r="E47" s="105">
        <v>8.3000000000000007</v>
      </c>
      <c r="F47" s="105">
        <f>SUM(D47:E47)</f>
        <v>24.05</v>
      </c>
    </row>
    <row r="48" spans="1:6" ht="12.75" customHeight="1" x14ac:dyDescent="0.25">
      <c r="A48" s="204"/>
      <c r="B48" s="103" t="s">
        <v>75</v>
      </c>
      <c r="C48" s="104" t="s">
        <v>20</v>
      </c>
      <c r="D48" s="105">
        <v>11.25</v>
      </c>
      <c r="E48" s="105">
        <v>0</v>
      </c>
      <c r="F48" s="105">
        <f>SUM(D48:E48)</f>
        <v>11.25</v>
      </c>
    </row>
    <row r="49" spans="1:9" ht="12.75" customHeight="1" x14ac:dyDescent="0.25">
      <c r="A49" s="204"/>
      <c r="B49" s="103" t="s">
        <v>76</v>
      </c>
      <c r="C49" s="104" t="s">
        <v>21</v>
      </c>
      <c r="D49" s="105">
        <v>22.25</v>
      </c>
      <c r="E49" s="105">
        <v>2.1</v>
      </c>
      <c r="F49" s="105">
        <f>SUM(D49:E49)</f>
        <v>24.35</v>
      </c>
    </row>
    <row r="50" spans="1:9" ht="13.8" x14ac:dyDescent="0.25">
      <c r="A50" s="109"/>
      <c r="B50" s="110"/>
      <c r="C50" s="111"/>
      <c r="D50" s="112"/>
      <c r="E50" s="112"/>
      <c r="F50" s="112"/>
    </row>
    <row r="51" spans="1:9" ht="13.8" x14ac:dyDescent="0.25">
      <c r="A51" s="109"/>
      <c r="B51" s="110"/>
      <c r="C51" s="111"/>
      <c r="D51" s="112"/>
      <c r="E51" s="112"/>
      <c r="F51" s="112"/>
    </row>
    <row r="52" spans="1:9" x14ac:dyDescent="0.25">
      <c r="A52" s="217" t="s">
        <v>77</v>
      </c>
      <c r="B52" s="113" t="s">
        <v>71</v>
      </c>
      <c r="C52" s="51"/>
      <c r="D52" s="52"/>
      <c r="E52" s="95"/>
      <c r="F52" s="95"/>
    </row>
    <row r="53" spans="1:9" x14ac:dyDescent="0.25">
      <c r="A53" s="218"/>
      <c r="B53" s="114" t="s">
        <v>72</v>
      </c>
      <c r="C53" s="115"/>
      <c r="D53" s="53"/>
      <c r="E53" s="95"/>
      <c r="F53" s="95"/>
    </row>
    <row r="54" spans="1:9" x14ac:dyDescent="0.25">
      <c r="A54" s="54"/>
      <c r="B54" s="219" t="s">
        <v>73</v>
      </c>
      <c r="C54" s="219"/>
      <c r="D54" s="220"/>
      <c r="E54" s="95"/>
      <c r="F54" s="95"/>
    </row>
    <row r="55" spans="1:9" ht="13.8" x14ac:dyDescent="0.25">
      <c r="A55" s="109"/>
      <c r="B55" s="110"/>
      <c r="C55" s="111"/>
      <c r="D55" s="112"/>
      <c r="E55" s="112"/>
      <c r="F55" s="112"/>
    </row>
    <row r="56" spans="1:9" ht="18" customHeight="1" x14ac:dyDescent="0.3">
      <c r="A56" s="202" t="s">
        <v>109</v>
      </c>
      <c r="B56" s="202"/>
      <c r="C56" s="202"/>
      <c r="D56" s="202"/>
      <c r="E56" s="202"/>
      <c r="F56" s="98"/>
    </row>
    <row r="57" spans="1:9" ht="21.75" customHeight="1" x14ac:dyDescent="0.3">
      <c r="A57" s="116" t="s">
        <v>92</v>
      </c>
      <c r="B57" s="100"/>
      <c r="C57" s="100"/>
      <c r="D57" s="100"/>
      <c r="E57" s="100"/>
      <c r="F57" s="95"/>
    </row>
    <row r="58" spans="1:9" x14ac:dyDescent="0.25">
      <c r="A58" s="95"/>
      <c r="B58" s="101"/>
      <c r="C58" s="95"/>
      <c r="D58" s="95"/>
      <c r="E58" s="95"/>
      <c r="F58" s="95"/>
    </row>
    <row r="59" spans="1:9" ht="54" customHeight="1" x14ac:dyDescent="0.25">
      <c r="A59" s="96" t="s">
        <v>74</v>
      </c>
      <c r="B59" s="102" t="s">
        <v>11</v>
      </c>
      <c r="C59" s="96" t="s">
        <v>12</v>
      </c>
      <c r="D59" s="27" t="s">
        <v>13</v>
      </c>
      <c r="E59" s="27" t="s">
        <v>14</v>
      </c>
      <c r="F59" s="27" t="s">
        <v>15</v>
      </c>
    </row>
    <row r="60" spans="1:9" ht="12.75" customHeight="1" x14ac:dyDescent="0.25">
      <c r="A60" s="95"/>
      <c r="B60" s="101"/>
      <c r="C60" s="95"/>
      <c r="D60" s="95"/>
      <c r="E60" s="95"/>
      <c r="F60" s="95"/>
      <c r="H60" s="95"/>
    </row>
    <row r="61" spans="1:9" x14ac:dyDescent="0.25">
      <c r="A61" s="221" t="s">
        <v>10</v>
      </c>
      <c r="B61" s="223" t="s">
        <v>76</v>
      </c>
      <c r="C61" s="225" t="s">
        <v>21</v>
      </c>
      <c r="D61" s="227">
        <v>3.5</v>
      </c>
      <c r="E61" s="227">
        <v>2.1</v>
      </c>
      <c r="F61" s="205">
        <f>D61+E61</f>
        <v>5.6</v>
      </c>
      <c r="H61" s="127"/>
      <c r="I61" s="11"/>
    </row>
    <row r="62" spans="1:9" x14ac:dyDescent="0.25">
      <c r="A62" s="222"/>
      <c r="B62" s="224"/>
      <c r="C62" s="226"/>
      <c r="D62" s="228"/>
      <c r="E62" s="228"/>
      <c r="F62" s="206"/>
      <c r="H62" s="127"/>
    </row>
    <row r="63" spans="1:9" ht="13.8" x14ac:dyDescent="0.25">
      <c r="A63" s="10"/>
      <c r="B63" s="107"/>
      <c r="C63" s="101"/>
      <c r="D63" s="8"/>
      <c r="E63" s="8"/>
      <c r="F63" s="117"/>
    </row>
    <row r="64" spans="1:9" x14ac:dyDescent="0.25">
      <c r="A64" s="207" t="s">
        <v>22</v>
      </c>
      <c r="B64" s="209" t="s">
        <v>76</v>
      </c>
      <c r="C64" s="211" t="s">
        <v>21</v>
      </c>
      <c r="D64" s="213">
        <v>4</v>
      </c>
      <c r="E64" s="215">
        <v>2.1</v>
      </c>
      <c r="F64" s="215">
        <f>SUM(D64+E64)</f>
        <v>6.1</v>
      </c>
    </row>
    <row r="65" spans="1:6" x14ac:dyDescent="0.25">
      <c r="A65" s="208"/>
      <c r="B65" s="210"/>
      <c r="C65" s="212"/>
      <c r="D65" s="214"/>
      <c r="E65" s="216"/>
      <c r="F65" s="216"/>
    </row>
    <row r="66" spans="1:6" ht="13.8" x14ac:dyDescent="0.25">
      <c r="A66" s="10"/>
      <c r="B66" s="107"/>
      <c r="C66" s="101"/>
      <c r="D66" s="8"/>
      <c r="E66" s="118"/>
      <c r="F66" s="117"/>
    </row>
    <row r="67" spans="1:6" x14ac:dyDescent="0.25">
      <c r="A67" s="229" t="s">
        <v>23</v>
      </c>
      <c r="B67" s="223" t="s">
        <v>76</v>
      </c>
      <c r="C67" s="225" t="s">
        <v>21</v>
      </c>
      <c r="D67" s="227">
        <v>5</v>
      </c>
      <c r="E67" s="205">
        <v>2.1</v>
      </c>
      <c r="F67" s="205">
        <f>SUM(D67+E67)</f>
        <v>7.1</v>
      </c>
    </row>
    <row r="68" spans="1:6" x14ac:dyDescent="0.25">
      <c r="A68" s="230"/>
      <c r="B68" s="224"/>
      <c r="C68" s="226"/>
      <c r="D68" s="228"/>
      <c r="E68" s="206"/>
      <c r="F68" s="206"/>
    </row>
    <row r="69" spans="1:6" ht="13.8" x14ac:dyDescent="0.25">
      <c r="A69" s="10"/>
      <c r="B69" s="107"/>
      <c r="C69" s="101"/>
      <c r="D69" s="95"/>
      <c r="E69" s="118"/>
      <c r="F69" s="117"/>
    </row>
    <row r="70" spans="1:6" x14ac:dyDescent="0.25">
      <c r="A70" s="231" t="s">
        <v>24</v>
      </c>
      <c r="B70" s="209" t="s">
        <v>76</v>
      </c>
      <c r="C70" s="211" t="s">
        <v>21</v>
      </c>
      <c r="D70" s="213">
        <v>6.75</v>
      </c>
      <c r="E70" s="215">
        <v>2.1</v>
      </c>
      <c r="F70" s="215">
        <f>SUM(D70+E70)</f>
        <v>8.85</v>
      </c>
    </row>
    <row r="71" spans="1:6" x14ac:dyDescent="0.25">
      <c r="A71" s="232"/>
      <c r="B71" s="210"/>
      <c r="C71" s="212"/>
      <c r="D71" s="214"/>
      <c r="E71" s="216"/>
      <c r="F71" s="216"/>
    </row>
    <row r="72" spans="1:6" x14ac:dyDescent="0.25">
      <c r="A72" s="95"/>
      <c r="B72" s="101"/>
      <c r="C72" s="101"/>
      <c r="D72" s="8"/>
      <c r="E72" s="118"/>
      <c r="F72" s="118"/>
    </row>
    <row r="73" spans="1:6" x14ac:dyDescent="0.25">
      <c r="A73" s="229" t="s">
        <v>25</v>
      </c>
      <c r="B73" s="223" t="s">
        <v>76</v>
      </c>
      <c r="C73" s="225" t="s">
        <v>21</v>
      </c>
      <c r="D73" s="227">
        <v>9</v>
      </c>
      <c r="E73" s="205">
        <v>2.1</v>
      </c>
      <c r="F73" s="205">
        <f>SUM(D73+E73)</f>
        <v>11.1</v>
      </c>
    </row>
    <row r="74" spans="1:6" x14ac:dyDescent="0.25">
      <c r="A74" s="230"/>
      <c r="B74" s="224"/>
      <c r="C74" s="226"/>
      <c r="D74" s="228"/>
      <c r="E74" s="206"/>
      <c r="F74" s="206"/>
    </row>
    <row r="75" spans="1:6" ht="13.8" x14ac:dyDescent="0.25">
      <c r="A75" s="10"/>
      <c r="B75" s="107"/>
      <c r="C75" s="101"/>
      <c r="D75" s="8"/>
      <c r="E75" s="118"/>
      <c r="F75" s="118"/>
    </row>
    <row r="76" spans="1:6" x14ac:dyDescent="0.25">
      <c r="A76" s="207" t="s">
        <v>26</v>
      </c>
      <c r="B76" s="209" t="s">
        <v>76</v>
      </c>
      <c r="C76" s="211" t="s">
        <v>21</v>
      </c>
      <c r="D76" s="213">
        <v>11</v>
      </c>
      <c r="E76" s="215">
        <v>2.1</v>
      </c>
      <c r="F76" s="215">
        <f>SUM(D76+E76)</f>
        <v>13.1</v>
      </c>
    </row>
    <row r="77" spans="1:6" x14ac:dyDescent="0.25">
      <c r="A77" s="208"/>
      <c r="B77" s="210"/>
      <c r="C77" s="212"/>
      <c r="D77" s="214"/>
      <c r="E77" s="216"/>
      <c r="F77" s="216"/>
    </row>
    <row r="78" spans="1:6" ht="13.8" x14ac:dyDescent="0.25">
      <c r="A78" s="10"/>
      <c r="B78" s="107"/>
      <c r="C78" s="101"/>
      <c r="D78" s="8"/>
      <c r="E78" s="118"/>
      <c r="F78" s="118"/>
    </row>
    <row r="79" spans="1:6" x14ac:dyDescent="0.25">
      <c r="A79" s="229" t="s">
        <v>27</v>
      </c>
      <c r="B79" s="223" t="s">
        <v>76</v>
      </c>
      <c r="C79" s="225" t="s">
        <v>21</v>
      </c>
      <c r="D79" s="227">
        <v>13.75</v>
      </c>
      <c r="E79" s="205">
        <v>2.1</v>
      </c>
      <c r="F79" s="205">
        <f>SUM(D79+E79)</f>
        <v>15.85</v>
      </c>
    </row>
    <row r="80" spans="1:6" x14ac:dyDescent="0.25">
      <c r="A80" s="230"/>
      <c r="B80" s="224"/>
      <c r="C80" s="226"/>
      <c r="D80" s="228"/>
      <c r="E80" s="206"/>
      <c r="F80" s="206"/>
    </row>
    <row r="81" spans="1:6" ht="13.8" x14ac:dyDescent="0.25">
      <c r="A81" s="10"/>
      <c r="B81" s="107"/>
      <c r="C81" s="101"/>
      <c r="D81" s="8"/>
      <c r="E81" s="118"/>
      <c r="F81" s="118"/>
    </row>
    <row r="82" spans="1:6" x14ac:dyDescent="0.25">
      <c r="A82" s="207" t="s">
        <v>28</v>
      </c>
      <c r="B82" s="209" t="s">
        <v>76</v>
      </c>
      <c r="C82" s="211" t="s">
        <v>21</v>
      </c>
      <c r="D82" s="213">
        <v>17.5</v>
      </c>
      <c r="E82" s="215">
        <v>2.1</v>
      </c>
      <c r="F82" s="215">
        <f>SUM(D82+E82)</f>
        <v>19.600000000000001</v>
      </c>
    </row>
    <row r="83" spans="1:6" x14ac:dyDescent="0.25">
      <c r="A83" s="208"/>
      <c r="B83" s="210"/>
      <c r="C83" s="212"/>
      <c r="D83" s="214"/>
      <c r="E83" s="216"/>
      <c r="F83" s="216"/>
    </row>
    <row r="84" spans="1:6" ht="13.8" x14ac:dyDescent="0.25">
      <c r="A84" s="10"/>
      <c r="B84" s="107"/>
      <c r="C84" s="101"/>
      <c r="D84" s="8"/>
      <c r="E84" s="118"/>
      <c r="F84" s="118"/>
    </row>
    <row r="85" spans="1:6" x14ac:dyDescent="0.25">
      <c r="A85" s="229" t="s">
        <v>29</v>
      </c>
      <c r="B85" s="223" t="s">
        <v>76</v>
      </c>
      <c r="C85" s="225" t="s">
        <v>21</v>
      </c>
      <c r="D85" s="227">
        <v>22.25</v>
      </c>
      <c r="E85" s="205">
        <v>2.1</v>
      </c>
      <c r="F85" s="205">
        <f>SUM(D85+E85)</f>
        <v>24.35</v>
      </c>
    </row>
    <row r="86" spans="1:6" x14ac:dyDescent="0.25">
      <c r="A86" s="230"/>
      <c r="B86" s="224"/>
      <c r="C86" s="226"/>
      <c r="D86" s="228"/>
      <c r="E86" s="206"/>
      <c r="F86" s="206"/>
    </row>
    <row r="87" spans="1:6" ht="13.8" x14ac:dyDescent="0.25">
      <c r="A87" s="109"/>
      <c r="B87" s="110"/>
      <c r="C87" s="111"/>
      <c r="D87" s="119"/>
      <c r="E87" s="112"/>
      <c r="F87" s="112"/>
    </row>
    <row r="88" spans="1:6" ht="13.8" x14ac:dyDescent="0.25">
      <c r="A88" s="109"/>
      <c r="B88" s="110"/>
      <c r="C88" s="111"/>
      <c r="D88" s="112"/>
      <c r="E88" s="112"/>
      <c r="F88" s="112"/>
    </row>
    <row r="89" spans="1:6" x14ac:dyDescent="0.25">
      <c r="A89" s="256" t="s">
        <v>105</v>
      </c>
      <c r="B89" s="258" t="s">
        <v>93</v>
      </c>
      <c r="C89" s="260" t="s">
        <v>80</v>
      </c>
      <c r="D89" s="233">
        <v>0</v>
      </c>
      <c r="E89" s="233">
        <v>8.3000000000000007</v>
      </c>
      <c r="F89" s="233">
        <v>8</v>
      </c>
    </row>
    <row r="90" spans="1:6" x14ac:dyDescent="0.25">
      <c r="A90" s="257"/>
      <c r="B90" s="259"/>
      <c r="C90" s="261"/>
      <c r="D90" s="234"/>
      <c r="E90" s="234"/>
      <c r="F90" s="234"/>
    </row>
    <row r="91" spans="1:6" ht="13.8" x14ac:dyDescent="0.25">
      <c r="A91" s="109"/>
      <c r="B91" s="110"/>
      <c r="C91" s="111"/>
      <c r="D91" s="112"/>
      <c r="E91" s="112"/>
      <c r="F91" s="112"/>
    </row>
    <row r="92" spans="1:6" x14ac:dyDescent="0.25">
      <c r="A92" s="95"/>
      <c r="B92" s="101"/>
      <c r="C92" s="95"/>
      <c r="D92" s="11"/>
      <c r="E92" s="95"/>
      <c r="F92" s="95"/>
    </row>
    <row r="93" spans="1:6" x14ac:dyDescent="0.25">
      <c r="A93" s="217" t="s">
        <v>77</v>
      </c>
      <c r="B93" s="113" t="s">
        <v>71</v>
      </c>
      <c r="C93" s="51"/>
      <c r="D93" s="52"/>
      <c r="E93" s="95"/>
      <c r="F93" s="95"/>
    </row>
    <row r="94" spans="1:6" x14ac:dyDescent="0.25">
      <c r="A94" s="218"/>
      <c r="B94" s="114" t="s">
        <v>72</v>
      </c>
      <c r="C94" s="115"/>
      <c r="D94" s="53"/>
      <c r="E94" s="95"/>
      <c r="F94" s="95"/>
    </row>
    <row r="95" spans="1:6" x14ac:dyDescent="0.25">
      <c r="A95" s="120"/>
      <c r="B95" s="248" t="s">
        <v>73</v>
      </c>
      <c r="C95" s="248"/>
      <c r="D95" s="249"/>
      <c r="E95" s="95"/>
      <c r="F95" s="95"/>
    </row>
    <row r="96" spans="1:6" x14ac:dyDescent="0.25">
      <c r="A96" s="54"/>
      <c r="B96" s="121" t="s">
        <v>94</v>
      </c>
      <c r="C96" s="122"/>
      <c r="D96" s="123"/>
      <c r="E96" s="95"/>
      <c r="F96" s="95"/>
    </row>
    <row r="97" spans="1:6" x14ac:dyDescent="0.25">
      <c r="A97" s="95"/>
      <c r="B97" s="101"/>
      <c r="C97" s="95"/>
      <c r="D97" s="95"/>
      <c r="E97" s="95"/>
      <c r="F97" s="95"/>
    </row>
    <row r="98" spans="1:6" ht="20.399999999999999" x14ac:dyDescent="0.35">
      <c r="A98" s="9" t="s">
        <v>106</v>
      </c>
      <c r="B98" s="101"/>
      <c r="C98" s="95"/>
      <c r="D98" s="95"/>
      <c r="E98" s="95"/>
      <c r="F98" s="95"/>
    </row>
    <row r="99" spans="1:6" x14ac:dyDescent="0.25">
      <c r="A99" s="95"/>
      <c r="B99" s="101"/>
      <c r="C99" s="95"/>
      <c r="D99" s="95"/>
      <c r="E99" s="95"/>
      <c r="F99" s="95"/>
    </row>
    <row r="100" spans="1:6" ht="26.25" customHeight="1" x14ac:dyDescent="0.25">
      <c r="A100" s="96" t="s">
        <v>74</v>
      </c>
      <c r="B100" s="102" t="s">
        <v>11</v>
      </c>
      <c r="C100" s="250" t="s">
        <v>107</v>
      </c>
      <c r="D100" s="251"/>
      <c r="E100" s="251"/>
      <c r="F100" s="252"/>
    </row>
    <row r="101" spans="1:6" x14ac:dyDescent="0.25">
      <c r="A101" s="95"/>
      <c r="B101" s="101"/>
      <c r="C101" s="235"/>
      <c r="D101" s="235"/>
      <c r="E101" s="235"/>
      <c r="F101" s="235"/>
    </row>
    <row r="102" spans="1:6" x14ac:dyDescent="0.25">
      <c r="A102" s="242" t="s">
        <v>95</v>
      </c>
      <c r="B102" s="124" t="s">
        <v>96</v>
      </c>
      <c r="C102" s="253">
        <v>50</v>
      </c>
      <c r="D102" s="254"/>
      <c r="E102" s="254"/>
      <c r="F102" s="255"/>
    </row>
    <row r="103" spans="1:6" x14ac:dyDescent="0.25">
      <c r="A103" s="243"/>
      <c r="B103" s="124" t="s">
        <v>97</v>
      </c>
      <c r="C103" s="236">
        <v>50</v>
      </c>
      <c r="D103" s="237"/>
      <c r="E103" s="237"/>
      <c r="F103" s="238"/>
    </row>
    <row r="104" spans="1:6" x14ac:dyDescent="0.25">
      <c r="A104" s="243"/>
      <c r="B104" s="124" t="s">
        <v>98</v>
      </c>
      <c r="C104" s="236">
        <v>50</v>
      </c>
      <c r="D104" s="237"/>
      <c r="E104" s="237"/>
      <c r="F104" s="238"/>
    </row>
    <row r="105" spans="1:6" x14ac:dyDescent="0.25">
      <c r="A105" s="243"/>
      <c r="B105" s="124" t="s">
        <v>99</v>
      </c>
      <c r="C105" s="236">
        <v>50</v>
      </c>
      <c r="D105" s="237"/>
      <c r="E105" s="237"/>
      <c r="F105" s="238"/>
    </row>
    <row r="106" spans="1:6" x14ac:dyDescent="0.25">
      <c r="A106" s="243"/>
      <c r="B106" s="124" t="s">
        <v>100</v>
      </c>
      <c r="C106" s="236">
        <v>50</v>
      </c>
      <c r="D106" s="237"/>
      <c r="E106" s="237"/>
      <c r="F106" s="238"/>
    </row>
    <row r="107" spans="1:6" x14ac:dyDescent="0.25">
      <c r="A107" s="244"/>
      <c r="B107" s="124" t="s">
        <v>101</v>
      </c>
      <c r="C107" s="236">
        <v>50</v>
      </c>
      <c r="D107" s="237"/>
      <c r="E107" s="237"/>
      <c r="F107" s="238"/>
    </row>
    <row r="108" spans="1:6" x14ac:dyDescent="0.25">
      <c r="A108" s="95"/>
      <c r="B108" s="101"/>
      <c r="C108" s="235"/>
      <c r="D108" s="235"/>
      <c r="E108" s="235"/>
      <c r="F108" s="235"/>
    </row>
    <row r="109" spans="1:6" x14ac:dyDescent="0.25">
      <c r="A109" s="245" t="s">
        <v>102</v>
      </c>
      <c r="B109" s="125" t="s">
        <v>96</v>
      </c>
      <c r="C109" s="239">
        <v>60</v>
      </c>
      <c r="D109" s="240"/>
      <c r="E109" s="240"/>
      <c r="F109" s="241"/>
    </row>
    <row r="110" spans="1:6" x14ac:dyDescent="0.25">
      <c r="A110" s="246"/>
      <c r="B110" s="125" t="s">
        <v>97</v>
      </c>
      <c r="C110" s="239">
        <v>60</v>
      </c>
      <c r="D110" s="240"/>
      <c r="E110" s="240"/>
      <c r="F110" s="241"/>
    </row>
    <row r="111" spans="1:6" x14ac:dyDescent="0.25">
      <c r="A111" s="246"/>
      <c r="B111" s="125" t="s">
        <v>98</v>
      </c>
      <c r="C111" s="239">
        <v>60</v>
      </c>
      <c r="D111" s="240"/>
      <c r="E111" s="240"/>
      <c r="F111" s="241"/>
    </row>
    <row r="112" spans="1:6" x14ac:dyDescent="0.25">
      <c r="A112" s="246"/>
      <c r="B112" s="125" t="s">
        <v>99</v>
      </c>
      <c r="C112" s="239">
        <v>60</v>
      </c>
      <c r="D112" s="240"/>
      <c r="E112" s="240"/>
      <c r="F112" s="241"/>
    </row>
    <row r="113" spans="1:6" x14ac:dyDescent="0.25">
      <c r="A113" s="246"/>
      <c r="B113" s="125" t="s">
        <v>100</v>
      </c>
      <c r="C113" s="239">
        <v>60</v>
      </c>
      <c r="D113" s="240"/>
      <c r="E113" s="240"/>
      <c r="F113" s="241"/>
    </row>
    <row r="114" spans="1:6" x14ac:dyDescent="0.25">
      <c r="A114" s="247"/>
      <c r="B114" s="125" t="s">
        <v>101</v>
      </c>
      <c r="C114" s="239">
        <v>60</v>
      </c>
      <c r="D114" s="240"/>
      <c r="E114" s="240"/>
      <c r="F114" s="241"/>
    </row>
    <row r="115" spans="1:6" x14ac:dyDescent="0.25">
      <c r="A115" s="95"/>
      <c r="B115" s="101"/>
      <c r="C115" s="235"/>
      <c r="D115" s="235"/>
      <c r="E115" s="235"/>
      <c r="F115" s="235"/>
    </row>
    <row r="116" spans="1:6" x14ac:dyDescent="0.25">
      <c r="A116" s="242" t="s">
        <v>103</v>
      </c>
      <c r="B116" s="124" t="s">
        <v>96</v>
      </c>
      <c r="C116" s="236">
        <v>70</v>
      </c>
      <c r="D116" s="237"/>
      <c r="E116" s="237"/>
      <c r="F116" s="238"/>
    </row>
    <row r="117" spans="1:6" x14ac:dyDescent="0.25">
      <c r="A117" s="243"/>
      <c r="B117" s="124" t="s">
        <v>97</v>
      </c>
      <c r="C117" s="236">
        <v>70</v>
      </c>
      <c r="D117" s="237"/>
      <c r="E117" s="237"/>
      <c r="F117" s="238"/>
    </row>
    <row r="118" spans="1:6" x14ac:dyDescent="0.25">
      <c r="A118" s="243"/>
      <c r="B118" s="124" t="s">
        <v>98</v>
      </c>
      <c r="C118" s="236">
        <v>70</v>
      </c>
      <c r="D118" s="237"/>
      <c r="E118" s="237"/>
      <c r="F118" s="238"/>
    </row>
    <row r="119" spans="1:6" x14ac:dyDescent="0.25">
      <c r="A119" s="243"/>
      <c r="B119" s="124" t="s">
        <v>99</v>
      </c>
      <c r="C119" s="236">
        <v>70</v>
      </c>
      <c r="D119" s="237"/>
      <c r="E119" s="237"/>
      <c r="F119" s="238"/>
    </row>
    <row r="120" spans="1:6" x14ac:dyDescent="0.25">
      <c r="A120" s="243"/>
      <c r="B120" s="124" t="s">
        <v>100</v>
      </c>
      <c r="C120" s="236">
        <v>70</v>
      </c>
      <c r="D120" s="237"/>
      <c r="E120" s="237"/>
      <c r="F120" s="238"/>
    </row>
    <row r="121" spans="1:6" x14ac:dyDescent="0.25">
      <c r="A121" s="244"/>
      <c r="B121" s="124" t="s">
        <v>101</v>
      </c>
      <c r="C121" s="236">
        <v>70</v>
      </c>
      <c r="D121" s="237"/>
      <c r="E121" s="237"/>
      <c r="F121" s="238"/>
    </row>
    <row r="122" spans="1:6" x14ac:dyDescent="0.25">
      <c r="A122" s="95"/>
      <c r="B122" s="101"/>
      <c r="C122" s="235"/>
      <c r="D122" s="235"/>
      <c r="E122" s="235"/>
      <c r="F122" s="235"/>
    </row>
    <row r="123" spans="1:6" x14ac:dyDescent="0.25">
      <c r="A123" s="245" t="s">
        <v>104</v>
      </c>
      <c r="B123" s="125" t="s">
        <v>96</v>
      </c>
      <c r="C123" s="239">
        <v>80</v>
      </c>
      <c r="D123" s="240"/>
      <c r="E123" s="240"/>
      <c r="F123" s="241"/>
    </row>
    <row r="124" spans="1:6" x14ac:dyDescent="0.25">
      <c r="A124" s="246"/>
      <c r="B124" s="125" t="s">
        <v>97</v>
      </c>
      <c r="C124" s="239">
        <v>80</v>
      </c>
      <c r="D124" s="240"/>
      <c r="E124" s="240"/>
      <c r="F124" s="241"/>
    </row>
    <row r="125" spans="1:6" x14ac:dyDescent="0.25">
      <c r="A125" s="246"/>
      <c r="B125" s="125" t="s">
        <v>98</v>
      </c>
      <c r="C125" s="239">
        <v>80</v>
      </c>
      <c r="D125" s="240"/>
      <c r="E125" s="240"/>
      <c r="F125" s="241"/>
    </row>
    <row r="126" spans="1:6" x14ac:dyDescent="0.25">
      <c r="A126" s="246"/>
      <c r="B126" s="125" t="s">
        <v>99</v>
      </c>
      <c r="C126" s="239">
        <v>80</v>
      </c>
      <c r="D126" s="240"/>
      <c r="E126" s="240"/>
      <c r="F126" s="241"/>
    </row>
    <row r="127" spans="1:6" x14ac:dyDescent="0.25">
      <c r="A127" s="246"/>
      <c r="B127" s="125" t="s">
        <v>100</v>
      </c>
      <c r="C127" s="239">
        <v>80</v>
      </c>
      <c r="D127" s="240"/>
      <c r="E127" s="240"/>
      <c r="F127" s="241"/>
    </row>
    <row r="128" spans="1:6" x14ac:dyDescent="0.25">
      <c r="A128" s="247"/>
      <c r="B128" s="125" t="s">
        <v>101</v>
      </c>
      <c r="C128" s="239">
        <v>80</v>
      </c>
      <c r="D128" s="240"/>
      <c r="E128" s="240"/>
      <c r="F128" s="241"/>
    </row>
    <row r="129" spans="1:6" x14ac:dyDescent="0.25">
      <c r="A129" s="95"/>
      <c r="B129" s="101"/>
      <c r="C129" s="95"/>
      <c r="D129" s="95"/>
      <c r="E129" s="95"/>
      <c r="F129" s="95"/>
    </row>
  </sheetData>
  <sheetProtection algorithmName="SHA-512" hashValue="dr5qgHMr8fAhQfXuEVafFOTomJdSeVJL2tTWA4Dw/XnZSNhuZ0x0UouBTD0N94xyp7nC9KTI23gb+eWPaAiKLw==" saltValue="gQ7J6BQJfu7bWz7y9rTrNA==" spinCount="100000" sheet="1" selectLockedCells="1" selectUnlockedCells="1"/>
  <customSheetViews>
    <customSheetView guid="{013737F2-862B-4E78-82F8-CD223FBEC6BE}" showPageBreaks="1" fitToPage="1" printArea="1" topLeftCell="A10">
      <selection activeCell="B64" sqref="B64:B65"/>
      <pageMargins left="0.70866141732283472" right="0.70866141732283472" top="0.78740157480314965" bottom="0.78740157480314965" header="0.31496062992125984" footer="0.31496062992125984"/>
      <pageSetup paperSize="9" scale="62" orientation="portrait" r:id="rId1"/>
    </customSheetView>
  </customSheetViews>
  <mergeCells count="108">
    <mergeCell ref="A93:A94"/>
    <mergeCell ref="B95:D95"/>
    <mergeCell ref="A102:A107"/>
    <mergeCell ref="A109:A114"/>
    <mergeCell ref="D82:D83"/>
    <mergeCell ref="E82:E83"/>
    <mergeCell ref="F82:F83"/>
    <mergeCell ref="A85:A86"/>
    <mergeCell ref="B85:B86"/>
    <mergeCell ref="C85:C86"/>
    <mergeCell ref="D85:D86"/>
    <mergeCell ref="E85:E86"/>
    <mergeCell ref="F85:F86"/>
    <mergeCell ref="C110:F110"/>
    <mergeCell ref="C111:F111"/>
    <mergeCell ref="C112:F112"/>
    <mergeCell ref="C113:F113"/>
    <mergeCell ref="C114:F114"/>
    <mergeCell ref="C100:F100"/>
    <mergeCell ref="C101:F101"/>
    <mergeCell ref="C102:F102"/>
    <mergeCell ref="A89:A90"/>
    <mergeCell ref="B89:B90"/>
    <mergeCell ref="C89:C90"/>
    <mergeCell ref="E61:E62"/>
    <mergeCell ref="D70:D71"/>
    <mergeCell ref="E70:E71"/>
    <mergeCell ref="F70:F71"/>
    <mergeCell ref="A73:A74"/>
    <mergeCell ref="B73:B74"/>
    <mergeCell ref="C73:C74"/>
    <mergeCell ref="D73:D74"/>
    <mergeCell ref="E73:E74"/>
    <mergeCell ref="F73:F74"/>
    <mergeCell ref="C117:F117"/>
    <mergeCell ref="C118:F118"/>
    <mergeCell ref="C119:F119"/>
    <mergeCell ref="C120:F120"/>
    <mergeCell ref="C121:F121"/>
    <mergeCell ref="C122:F122"/>
    <mergeCell ref="C123:F123"/>
    <mergeCell ref="A116:A121"/>
    <mergeCell ref="A123:A128"/>
    <mergeCell ref="C124:F124"/>
    <mergeCell ref="C125:F125"/>
    <mergeCell ref="C126:F126"/>
    <mergeCell ref="C127:F127"/>
    <mergeCell ref="C128:F128"/>
    <mergeCell ref="C115:F115"/>
    <mergeCell ref="C116:F116"/>
    <mergeCell ref="C103:F103"/>
    <mergeCell ref="C104:F104"/>
    <mergeCell ref="C105:F105"/>
    <mergeCell ref="C106:F106"/>
    <mergeCell ref="C107:F107"/>
    <mergeCell ref="C108:F108"/>
    <mergeCell ref="C109:F109"/>
    <mergeCell ref="D89:D90"/>
    <mergeCell ref="E89:E90"/>
    <mergeCell ref="A79:A80"/>
    <mergeCell ref="B79:B80"/>
    <mergeCell ref="C79:C80"/>
    <mergeCell ref="D79:D80"/>
    <mergeCell ref="E79:E80"/>
    <mergeCell ref="F79:F80"/>
    <mergeCell ref="A82:A83"/>
    <mergeCell ref="B82:B83"/>
    <mergeCell ref="C82:C83"/>
    <mergeCell ref="F89:F90"/>
    <mergeCell ref="A76:A77"/>
    <mergeCell ref="B76:B77"/>
    <mergeCell ref="C76:C77"/>
    <mergeCell ref="D76:D77"/>
    <mergeCell ref="E76:E77"/>
    <mergeCell ref="F76:F77"/>
    <mergeCell ref="A67:A68"/>
    <mergeCell ref="B67:B68"/>
    <mergeCell ref="C67:C68"/>
    <mergeCell ref="D67:D68"/>
    <mergeCell ref="E67:E68"/>
    <mergeCell ref="F67:F68"/>
    <mergeCell ref="A70:A71"/>
    <mergeCell ref="B70:B71"/>
    <mergeCell ref="C70:C71"/>
    <mergeCell ref="A1:E1"/>
    <mergeCell ref="A21:A24"/>
    <mergeCell ref="A26:A29"/>
    <mergeCell ref="A31:A34"/>
    <mergeCell ref="A36:A39"/>
    <mergeCell ref="A41:A44"/>
    <mergeCell ref="F61:F62"/>
    <mergeCell ref="A64:A65"/>
    <mergeCell ref="B64:B65"/>
    <mergeCell ref="C64:C65"/>
    <mergeCell ref="D64:D65"/>
    <mergeCell ref="E64:E65"/>
    <mergeCell ref="F64:F65"/>
    <mergeCell ref="A6:A9"/>
    <mergeCell ref="A11:A14"/>
    <mergeCell ref="A16:A19"/>
    <mergeCell ref="A46:A49"/>
    <mergeCell ref="A52:A53"/>
    <mergeCell ref="B54:D54"/>
    <mergeCell ref="A56:E56"/>
    <mergeCell ref="A61:A62"/>
    <mergeCell ref="B61:B62"/>
    <mergeCell ref="C61:C62"/>
    <mergeCell ref="D61:D62"/>
  </mergeCells>
  <pageMargins left="0.70866141732283472" right="0.70866141732283472" top="0.78740157480314965" bottom="0.78740157480314965" header="0.31496062992125984" footer="0.31496062992125984"/>
  <pageSetup paperSize="9" scale="61" orientation="portrait" r:id="rId2"/>
  <rowBreaks count="2" manualBreakCount="2">
    <brk id="55" max="16383" man="1"/>
    <brk id="9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Kosten berechnen</vt:lpstr>
      <vt:lpstr>2. Kind</vt:lpstr>
      <vt:lpstr>3. Kind</vt:lpstr>
      <vt:lpstr>4. Kind</vt:lpstr>
      <vt:lpstr>Tarifstruktur Gde Emmen</vt:lpstr>
      <vt:lpstr>'2. Kind'!Druckbereich</vt:lpstr>
      <vt:lpstr>'3. Kind'!Druckbereich</vt:lpstr>
      <vt:lpstr>'4. Kind'!Druckbereich</vt:lpstr>
      <vt:lpstr>'Kosten berechnen'!Druckbereich</vt:lpstr>
      <vt:lpstr>'Tarifstruktur Gde Emmen'!Druckbereich</vt:lpstr>
    </vt:vector>
  </TitlesOfParts>
  <Company>Stadt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blasiun</dc:creator>
  <cp:lastModifiedBy>Vogel-Ming Madeleine</cp:lastModifiedBy>
  <cp:lastPrinted>2024-05-03T13:03:41Z</cp:lastPrinted>
  <dcterms:created xsi:type="dcterms:W3CDTF">2011-12-07T13:11:42Z</dcterms:created>
  <dcterms:modified xsi:type="dcterms:W3CDTF">2025-03-12T12:43:03Z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